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7" hidden="1">'11月'!$A$3:$F$39</definedName>
    <definedName name="_xlnm._FilterDatabase" localSheetId="8" hidden="1">'12月'!$A$3:$F$39</definedName>
    <definedName name="_xlnm.Print_Area" localSheetId="6">'10月'!$B$1:$M$32</definedName>
    <definedName name="_xlnm.Print_Area" localSheetId="7">'11月'!$B$1:$M$43</definedName>
    <definedName name="_xlnm.Print_Area" localSheetId="8">'12月'!$B$1:$M$43</definedName>
    <definedName name="_xlnm.Print_Area" localSheetId="9">'1月'!$B$1:$M$33</definedName>
    <definedName name="_xlnm.Print_Area" localSheetId="10">'2月'!$B$1:$M$33</definedName>
    <definedName name="_xlnm.Print_Area" localSheetId="11">'3月'!$B$1:$M$35</definedName>
    <definedName name="_xlnm.Print_Area" localSheetId="0">'4月'!$B$1:$M$32</definedName>
    <definedName name="_xlnm.Print_Area" localSheetId="1">'5月'!$B$1:$M$32</definedName>
    <definedName name="_xlnm.Print_Area" localSheetId="2">'6月'!$B$1:$M$32</definedName>
    <definedName name="_xlnm.Print_Area" localSheetId="3">'7月'!$B$1:$M$32</definedName>
    <definedName name="_xlnm.Print_Area" localSheetId="4">'8月'!$B$1:$M$32</definedName>
    <definedName name="_xlnm.Print_Area" localSheetId="5">'9月'!$B$1:$M$32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2" l="1"/>
  <c r="C31" i="12"/>
  <c r="E30" i="12"/>
  <c r="F30" i="12" s="1"/>
  <c r="E29" i="12"/>
  <c r="E28" i="12"/>
  <c r="L27" i="12"/>
  <c r="K27" i="12"/>
  <c r="J27" i="12"/>
  <c r="E27" i="12"/>
  <c r="E26" i="12"/>
  <c r="E25" i="12"/>
  <c r="F25" i="12" s="1"/>
  <c r="E24" i="12"/>
  <c r="E23" i="12"/>
  <c r="E22" i="12"/>
  <c r="E21" i="12"/>
  <c r="F21" i="12" s="1"/>
  <c r="E20" i="12"/>
  <c r="E19" i="12"/>
  <c r="E18" i="12"/>
  <c r="E17" i="12"/>
  <c r="F17" i="12" s="1"/>
  <c r="E16" i="12"/>
  <c r="E15" i="12"/>
  <c r="E14" i="12"/>
  <c r="E13" i="12"/>
  <c r="F13" i="12" s="1"/>
  <c r="E12" i="12"/>
  <c r="E11" i="12"/>
  <c r="E10" i="12"/>
  <c r="E9" i="12"/>
  <c r="F9" i="12" s="1"/>
  <c r="E8" i="12"/>
  <c r="E7" i="12"/>
  <c r="E6" i="12"/>
  <c r="E31" i="12" s="1"/>
  <c r="D30" i="11"/>
  <c r="C30" i="11"/>
  <c r="E29" i="11"/>
  <c r="E28" i="11"/>
  <c r="E27" i="11"/>
  <c r="L26" i="11"/>
  <c r="K26" i="11"/>
  <c r="J26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30" i="11" s="1"/>
  <c r="D30" i="10"/>
  <c r="C30" i="10"/>
  <c r="E29" i="10"/>
  <c r="F29" i="10" s="1"/>
  <c r="E28" i="10"/>
  <c r="E27" i="10"/>
  <c r="L26" i="10"/>
  <c r="K26" i="10"/>
  <c r="J26" i="10"/>
  <c r="E26" i="10"/>
  <c r="E25" i="10"/>
  <c r="F25" i="10" s="1"/>
  <c r="E24" i="10"/>
  <c r="F24" i="10" s="1"/>
  <c r="E23" i="10"/>
  <c r="E22" i="10"/>
  <c r="E21" i="10"/>
  <c r="F21" i="10" s="1"/>
  <c r="E20" i="10"/>
  <c r="F20" i="10" s="1"/>
  <c r="E19" i="10"/>
  <c r="E18" i="10"/>
  <c r="E17" i="10"/>
  <c r="F17" i="10" s="1"/>
  <c r="E16" i="10"/>
  <c r="E15" i="10"/>
  <c r="E14" i="10"/>
  <c r="E13" i="10"/>
  <c r="F13" i="10" s="1"/>
  <c r="E12" i="10"/>
  <c r="E11" i="10"/>
  <c r="E10" i="10"/>
  <c r="E9" i="10"/>
  <c r="F9" i="10" s="1"/>
  <c r="E8" i="10"/>
  <c r="E7" i="10"/>
  <c r="E6" i="10"/>
  <c r="E30" i="10" s="1"/>
  <c r="D39" i="9"/>
  <c r="C39" i="9"/>
  <c r="E38" i="9"/>
  <c r="E37" i="9"/>
  <c r="E36" i="9"/>
  <c r="A36" i="9" s="1"/>
  <c r="E35" i="9"/>
  <c r="E34" i="9"/>
  <c r="E33" i="9"/>
  <c r="E32" i="9"/>
  <c r="A32" i="9" s="1"/>
  <c r="E31" i="9"/>
  <c r="E30" i="9"/>
  <c r="E29" i="9"/>
  <c r="E28" i="9"/>
  <c r="A28" i="9" s="1"/>
  <c r="K27" i="9"/>
  <c r="J27" i="9"/>
  <c r="E27" i="9"/>
  <c r="L26" i="9"/>
  <c r="E26" i="9"/>
  <c r="A26" i="9" s="1"/>
  <c r="E25" i="9"/>
  <c r="A25" i="9" s="1"/>
  <c r="E24" i="9"/>
  <c r="A24" i="9" s="1"/>
  <c r="E23" i="9"/>
  <c r="A23" i="9" s="1"/>
  <c r="E22" i="9"/>
  <c r="A22" i="9" s="1"/>
  <c r="E21" i="9"/>
  <c r="A21" i="9" s="1"/>
  <c r="E20" i="9"/>
  <c r="A20" i="9" s="1"/>
  <c r="E19" i="9"/>
  <c r="A19" i="9" s="1"/>
  <c r="E18" i="9"/>
  <c r="A18" i="9" s="1"/>
  <c r="E17" i="9"/>
  <c r="A17" i="9" s="1"/>
  <c r="E16" i="9"/>
  <c r="E15" i="9"/>
  <c r="E14" i="9"/>
  <c r="E13" i="9"/>
  <c r="A13" i="9" s="1"/>
  <c r="E12" i="9"/>
  <c r="E11" i="9"/>
  <c r="E10" i="9"/>
  <c r="E9" i="9"/>
  <c r="A9" i="9" s="1"/>
  <c r="E8" i="9"/>
  <c r="E7" i="9"/>
  <c r="E6" i="9"/>
  <c r="A6" i="9"/>
  <c r="D39" i="8"/>
  <c r="C39" i="8"/>
  <c r="E38" i="8"/>
  <c r="E37" i="8"/>
  <c r="E36" i="8"/>
  <c r="E35" i="8"/>
  <c r="E34" i="8"/>
  <c r="E33" i="8"/>
  <c r="E32" i="8"/>
  <c r="E31" i="8"/>
  <c r="E30" i="8"/>
  <c r="E29" i="8"/>
  <c r="E28" i="8"/>
  <c r="L27" i="8"/>
  <c r="K27" i="8"/>
  <c r="J27" i="8"/>
  <c r="E27" i="8"/>
  <c r="L26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A7" i="8"/>
  <c r="E6" i="8"/>
  <c r="A36" i="8" s="1"/>
  <c r="E29" i="7"/>
  <c r="F28" i="7" s="1"/>
  <c r="D29" i="7"/>
  <c r="C29" i="7"/>
  <c r="L26" i="7"/>
  <c r="K26" i="7"/>
  <c r="J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E29" i="6"/>
  <c r="D29" i="6"/>
  <c r="C29" i="6"/>
  <c r="F28" i="6"/>
  <c r="A28" i="6" s="1"/>
  <c r="F27" i="6"/>
  <c r="L26" i="6"/>
  <c r="K26" i="6"/>
  <c r="J26" i="6"/>
  <c r="F26" i="6"/>
  <c r="A26" i="6" s="1"/>
  <c r="M25" i="6"/>
  <c r="F25" i="6"/>
  <c r="A25" i="6" s="1"/>
  <c r="F24" i="6"/>
  <c r="A24" i="6" s="1"/>
  <c r="F23" i="6"/>
  <c r="A23" i="6" s="1"/>
  <c r="F22" i="6"/>
  <c r="A22" i="6" s="1"/>
  <c r="F21" i="6"/>
  <c r="A21" i="6" s="1"/>
  <c r="F20" i="6"/>
  <c r="A20" i="6" s="1"/>
  <c r="F19" i="6"/>
  <c r="A19" i="6" s="1"/>
  <c r="F18" i="6"/>
  <c r="A18" i="6" s="1"/>
  <c r="F17" i="6"/>
  <c r="A17" i="6" s="1"/>
  <c r="F16" i="6"/>
  <c r="F15" i="6"/>
  <c r="A15" i="6" s="1"/>
  <c r="F14" i="6"/>
  <c r="F13" i="6"/>
  <c r="A13" i="6" s="1"/>
  <c r="F12" i="6"/>
  <c r="F11" i="6"/>
  <c r="A11" i="6" s="1"/>
  <c r="F10" i="6"/>
  <c r="F9" i="6"/>
  <c r="A9" i="6" s="1"/>
  <c r="F8" i="6"/>
  <c r="F7" i="6"/>
  <c r="A7" i="6" s="1"/>
  <c r="F6" i="6"/>
  <c r="F29" i="6" s="1"/>
  <c r="E29" i="5"/>
  <c r="F28" i="5" s="1"/>
  <c r="D29" i="5"/>
  <c r="C29" i="5"/>
  <c r="F27" i="5"/>
  <c r="L26" i="5"/>
  <c r="K26" i="5"/>
  <c r="J26" i="5"/>
  <c r="M25" i="5"/>
  <c r="F16" i="5"/>
  <c r="F14" i="5"/>
  <c r="F12" i="5"/>
  <c r="F10" i="5"/>
  <c r="F8" i="5"/>
  <c r="F6" i="5"/>
  <c r="E29" i="4"/>
  <c r="D29" i="4"/>
  <c r="C29" i="4"/>
  <c r="F28" i="4"/>
  <c r="A28" i="4" s="1"/>
  <c r="F27" i="4"/>
  <c r="L26" i="4"/>
  <c r="K26" i="4"/>
  <c r="J26" i="4"/>
  <c r="F26" i="4"/>
  <c r="A26" i="4" s="1"/>
  <c r="M25" i="4"/>
  <c r="F25" i="4"/>
  <c r="A25" i="4" s="1"/>
  <c r="F24" i="4"/>
  <c r="A24" i="4" s="1"/>
  <c r="F23" i="4"/>
  <c r="A23" i="4" s="1"/>
  <c r="F22" i="4"/>
  <c r="A22" i="4" s="1"/>
  <c r="F21" i="4"/>
  <c r="A21" i="4" s="1"/>
  <c r="F20" i="4"/>
  <c r="A20" i="4" s="1"/>
  <c r="F19" i="4"/>
  <c r="A19" i="4" s="1"/>
  <c r="F18" i="4"/>
  <c r="A18" i="4" s="1"/>
  <c r="F17" i="4"/>
  <c r="A17" i="4" s="1"/>
  <c r="F16" i="4"/>
  <c r="F15" i="4"/>
  <c r="A15" i="4" s="1"/>
  <c r="F14" i="4"/>
  <c r="F13" i="4"/>
  <c r="A13" i="4" s="1"/>
  <c r="F12" i="4"/>
  <c r="F11" i="4"/>
  <c r="A11" i="4" s="1"/>
  <c r="F10" i="4"/>
  <c r="F9" i="4"/>
  <c r="A9" i="4" s="1"/>
  <c r="F8" i="4"/>
  <c r="F7" i="4"/>
  <c r="A7" i="4" s="1"/>
  <c r="F6" i="4"/>
  <c r="F29" i="4" s="1"/>
  <c r="E29" i="3"/>
  <c r="F28" i="3" s="1"/>
  <c r="D29" i="3"/>
  <c r="C29" i="3"/>
  <c r="F27" i="3"/>
  <c r="L26" i="3"/>
  <c r="K26" i="3"/>
  <c r="J26" i="3"/>
  <c r="M25" i="3"/>
  <c r="F16" i="3"/>
  <c r="F14" i="3"/>
  <c r="F12" i="3"/>
  <c r="F10" i="3"/>
  <c r="F8" i="3"/>
  <c r="F6" i="3"/>
  <c r="E29" i="2"/>
  <c r="D29" i="2"/>
  <c r="C29" i="2"/>
  <c r="F28" i="2"/>
  <c r="A28" i="2" s="1"/>
  <c r="F27" i="2"/>
  <c r="L26" i="2"/>
  <c r="K26" i="2"/>
  <c r="J26" i="2"/>
  <c r="F26" i="2"/>
  <c r="A26" i="2" s="1"/>
  <c r="M25" i="2"/>
  <c r="F25" i="2"/>
  <c r="A25" i="2" s="1"/>
  <c r="F24" i="2"/>
  <c r="A24" i="2" s="1"/>
  <c r="F23" i="2"/>
  <c r="A23" i="2" s="1"/>
  <c r="F22" i="2"/>
  <c r="A22" i="2" s="1"/>
  <c r="F21" i="2"/>
  <c r="A21" i="2" s="1"/>
  <c r="F20" i="2"/>
  <c r="A20" i="2" s="1"/>
  <c r="F19" i="2"/>
  <c r="A19" i="2" s="1"/>
  <c r="F18" i="2"/>
  <c r="A18" i="2" s="1"/>
  <c r="F17" i="2"/>
  <c r="A17" i="2" s="1"/>
  <c r="F16" i="2"/>
  <c r="F15" i="2"/>
  <c r="A15" i="2" s="1"/>
  <c r="F14" i="2"/>
  <c r="F13" i="2"/>
  <c r="A13" i="2" s="1"/>
  <c r="F12" i="2"/>
  <c r="F11" i="2"/>
  <c r="A11" i="2" s="1"/>
  <c r="F10" i="2"/>
  <c r="F9" i="2"/>
  <c r="A9" i="2" s="1"/>
  <c r="F8" i="2"/>
  <c r="F7" i="2"/>
  <c r="A7" i="2" s="1"/>
  <c r="F6" i="2"/>
  <c r="F29" i="2" s="1"/>
  <c r="A6" i="2"/>
  <c r="E29" i="1"/>
  <c r="D29" i="1"/>
  <c r="C29" i="1"/>
  <c r="F28" i="1"/>
  <c r="A28" i="1" s="1"/>
  <c r="F27" i="1"/>
  <c r="A27" i="1" s="1"/>
  <c r="L26" i="1"/>
  <c r="K26" i="1"/>
  <c r="J26" i="1"/>
  <c r="F26" i="1"/>
  <c r="A26" i="1" s="1"/>
  <c r="M25" i="1"/>
  <c r="F25" i="1"/>
  <c r="F24" i="1"/>
  <c r="F23" i="1"/>
  <c r="F22" i="1"/>
  <c r="F21" i="1"/>
  <c r="F20" i="1"/>
  <c r="F19" i="1"/>
  <c r="A19" i="1" s="1"/>
  <c r="F18" i="1"/>
  <c r="A18" i="1" s="1"/>
  <c r="F17" i="1"/>
  <c r="A17" i="1" s="1"/>
  <c r="F16" i="1"/>
  <c r="A16" i="1"/>
  <c r="F15" i="1"/>
  <c r="A15" i="1" s="1"/>
  <c r="F14" i="1"/>
  <c r="A14" i="1"/>
  <c r="F13" i="1"/>
  <c r="A13" i="1" s="1"/>
  <c r="F12" i="1"/>
  <c r="A12" i="1"/>
  <c r="F11" i="1"/>
  <c r="A11" i="1" s="1"/>
  <c r="F10" i="1"/>
  <c r="A10" i="1"/>
  <c r="F9" i="1"/>
  <c r="A9" i="1" s="1"/>
  <c r="F8" i="1"/>
  <c r="A8" i="1"/>
  <c r="F7" i="1"/>
  <c r="A7" i="1" s="1"/>
  <c r="F6" i="1"/>
  <c r="F29" i="1" s="1"/>
  <c r="A6" i="1"/>
  <c r="I24" i="1" s="1"/>
  <c r="F8" i="12" l="1"/>
  <c r="F12" i="12"/>
  <c r="F16" i="12"/>
  <c r="F20" i="12"/>
  <c r="F24" i="12"/>
  <c r="A24" i="12" s="1"/>
  <c r="F29" i="12"/>
  <c r="M26" i="12"/>
  <c r="M27" i="12" s="1"/>
  <c r="F28" i="12"/>
  <c r="F11" i="12"/>
  <c r="F7" i="12"/>
  <c r="F23" i="12"/>
  <c r="F19" i="12"/>
  <c r="F15" i="12"/>
  <c r="F10" i="12"/>
  <c r="F14" i="12"/>
  <c r="F18" i="12"/>
  <c r="F22" i="12"/>
  <c r="F26" i="12"/>
  <c r="F27" i="12"/>
  <c r="F6" i="12"/>
  <c r="A25" i="12" s="1"/>
  <c r="F7" i="11"/>
  <c r="F24" i="11"/>
  <c r="F11" i="11"/>
  <c r="F15" i="11"/>
  <c r="F19" i="11"/>
  <c r="F23" i="11"/>
  <c r="F28" i="11"/>
  <c r="F20" i="11"/>
  <c r="F9" i="11"/>
  <c r="F13" i="11"/>
  <c r="F17" i="11"/>
  <c r="F21" i="11"/>
  <c r="F25" i="11"/>
  <c r="F27" i="11"/>
  <c r="F14" i="11"/>
  <c r="F10" i="11"/>
  <c r="F6" i="11"/>
  <c r="F29" i="11"/>
  <c r="M25" i="11"/>
  <c r="F16" i="11"/>
  <c r="F12" i="11"/>
  <c r="F8" i="11"/>
  <c r="F18" i="11"/>
  <c r="A18" i="11" s="1"/>
  <c r="F22" i="11"/>
  <c r="F26" i="11"/>
  <c r="F7" i="10"/>
  <c r="F28" i="10"/>
  <c r="M25" i="10"/>
  <c r="F16" i="10"/>
  <c r="F12" i="10"/>
  <c r="F8" i="10"/>
  <c r="F15" i="10"/>
  <c r="F11" i="10"/>
  <c r="F10" i="10"/>
  <c r="F14" i="10"/>
  <c r="A14" i="10" s="1"/>
  <c r="F18" i="10"/>
  <c r="F22" i="10"/>
  <c r="F26" i="10"/>
  <c r="F27" i="10"/>
  <c r="A27" i="10" s="1"/>
  <c r="F19" i="10"/>
  <c r="F23" i="10"/>
  <c r="A24" i="10"/>
  <c r="F6" i="10"/>
  <c r="F15" i="9"/>
  <c r="F7" i="9"/>
  <c r="A8" i="9"/>
  <c r="A12" i="9"/>
  <c r="A16" i="9"/>
  <c r="A27" i="9"/>
  <c r="A31" i="9"/>
  <c r="A35" i="9"/>
  <c r="A7" i="9"/>
  <c r="A11" i="9"/>
  <c r="A15" i="9"/>
  <c r="F20" i="9"/>
  <c r="F24" i="9"/>
  <c r="L27" i="9"/>
  <c r="F28" i="9"/>
  <c r="A30" i="9"/>
  <c r="A34" i="9"/>
  <c r="F36" i="9"/>
  <c r="A38" i="9"/>
  <c r="A10" i="9"/>
  <c r="A14" i="9"/>
  <c r="A29" i="9"/>
  <c r="A33" i="9"/>
  <c r="A37" i="9"/>
  <c r="E39" i="9"/>
  <c r="A38" i="8"/>
  <c r="A10" i="8"/>
  <c r="A9" i="8"/>
  <c r="A8" i="8"/>
  <c r="A12" i="8"/>
  <c r="A16" i="8"/>
  <c r="A27" i="8"/>
  <c r="A31" i="8"/>
  <c r="A35" i="8"/>
  <c r="A11" i="8"/>
  <c r="A34" i="8"/>
  <c r="A14" i="8"/>
  <c r="A29" i="8"/>
  <c r="A33" i="8"/>
  <c r="A37" i="8"/>
  <c r="E39" i="8"/>
  <c r="F38" i="8" s="1"/>
  <c r="A15" i="8"/>
  <c r="A30" i="8"/>
  <c r="A6" i="8"/>
  <c r="A13" i="8"/>
  <c r="A17" i="8"/>
  <c r="A18" i="8"/>
  <c r="A19" i="8"/>
  <c r="A20" i="8"/>
  <c r="A21" i="8"/>
  <c r="A22" i="8"/>
  <c r="A23" i="8"/>
  <c r="A24" i="8"/>
  <c r="A25" i="8"/>
  <c r="A26" i="8"/>
  <c r="A28" i="8"/>
  <c r="A32" i="8"/>
  <c r="F29" i="7"/>
  <c r="A8" i="7"/>
  <c r="A12" i="7"/>
  <c r="A24" i="7"/>
  <c r="A17" i="7"/>
  <c r="A10" i="7"/>
  <c r="A22" i="7"/>
  <c r="A15" i="7"/>
  <c r="A19" i="7"/>
  <c r="A6" i="7"/>
  <c r="M25" i="7"/>
  <c r="F27" i="7"/>
  <c r="F26" i="7"/>
  <c r="A26" i="7" s="1"/>
  <c r="A6" i="6"/>
  <c r="A8" i="6"/>
  <c r="A12" i="6"/>
  <c r="A16" i="6"/>
  <c r="A10" i="6"/>
  <c r="A27" i="6"/>
  <c r="A14" i="6"/>
  <c r="F7" i="5"/>
  <c r="F9" i="5"/>
  <c r="F11" i="5"/>
  <c r="F13" i="5"/>
  <c r="F15" i="5"/>
  <c r="F17" i="5"/>
  <c r="F18" i="5"/>
  <c r="F19" i="5"/>
  <c r="F20" i="5"/>
  <c r="F21" i="5"/>
  <c r="F22" i="5"/>
  <c r="F23" i="5"/>
  <c r="A23" i="5" s="1"/>
  <c r="F24" i="5"/>
  <c r="F25" i="5"/>
  <c r="F26" i="5"/>
  <c r="A27" i="4"/>
  <c r="A6" i="4"/>
  <c r="A10" i="4"/>
  <c r="A16" i="4"/>
  <c r="A8" i="4"/>
  <c r="A12" i="4"/>
  <c r="A14" i="4"/>
  <c r="F7" i="3"/>
  <c r="F9" i="3"/>
  <c r="F11" i="3"/>
  <c r="F13" i="3"/>
  <c r="F15" i="3"/>
  <c r="F17" i="3"/>
  <c r="F18" i="3"/>
  <c r="F19" i="3"/>
  <c r="A19" i="3" s="1"/>
  <c r="F20" i="3"/>
  <c r="F21" i="3"/>
  <c r="F22" i="3"/>
  <c r="F23" i="3"/>
  <c r="A23" i="3" s="1"/>
  <c r="F24" i="3"/>
  <c r="F25" i="3"/>
  <c r="F26" i="3"/>
  <c r="A8" i="2"/>
  <c r="M24" i="2" s="1"/>
  <c r="A10" i="2"/>
  <c r="I24" i="2" s="1"/>
  <c r="A12" i="2"/>
  <c r="A14" i="2"/>
  <c r="A16" i="2"/>
  <c r="I17" i="2"/>
  <c r="I18" i="2"/>
  <c r="I21" i="2"/>
  <c r="M17" i="2"/>
  <c r="M18" i="2"/>
  <c r="M21" i="2"/>
  <c r="A27" i="2"/>
  <c r="I21" i="1"/>
  <c r="I17" i="1"/>
  <c r="I18" i="1"/>
  <c r="I20" i="1"/>
  <c r="I23" i="1"/>
  <c r="M17" i="1"/>
  <c r="M18" i="1"/>
  <c r="M19" i="1"/>
  <c r="M20" i="1"/>
  <c r="M21" i="1"/>
  <c r="M23" i="1"/>
  <c r="M24" i="1"/>
  <c r="I19" i="1"/>
  <c r="A20" i="1"/>
  <c r="M22" i="1" s="1"/>
  <c r="A21" i="1"/>
  <c r="I22" i="1" s="1"/>
  <c r="A22" i="1"/>
  <c r="A23" i="1"/>
  <c r="A24" i="1"/>
  <c r="A25" i="1"/>
  <c r="A22" i="12" l="1"/>
  <c r="A11" i="12"/>
  <c r="A17" i="12"/>
  <c r="A8" i="12"/>
  <c r="A14" i="12"/>
  <c r="A23" i="12"/>
  <c r="A16" i="12"/>
  <c r="A26" i="12"/>
  <c r="A10" i="12"/>
  <c r="A7" i="12"/>
  <c r="A29" i="12"/>
  <c r="A12" i="12"/>
  <c r="F31" i="12"/>
  <c r="A6" i="12"/>
  <c r="A18" i="12"/>
  <c r="A19" i="12"/>
  <c r="A28" i="12"/>
  <c r="A9" i="12"/>
  <c r="A20" i="12"/>
  <c r="A30" i="12"/>
  <c r="A15" i="12"/>
  <c r="A27" i="12"/>
  <c r="A21" i="12"/>
  <c r="A13" i="12"/>
  <c r="A14" i="11"/>
  <c r="A11" i="11"/>
  <c r="A8" i="11"/>
  <c r="A27" i="11"/>
  <c r="A24" i="11"/>
  <c r="A22" i="11"/>
  <c r="A16" i="11"/>
  <c r="A10" i="11"/>
  <c r="A21" i="11"/>
  <c r="A20" i="11"/>
  <c r="A15" i="11"/>
  <c r="A17" i="11"/>
  <c r="A28" i="11"/>
  <c r="A29" i="11"/>
  <c r="A13" i="11"/>
  <c r="A23" i="11"/>
  <c r="A26" i="11"/>
  <c r="A12" i="11"/>
  <c r="A6" i="11"/>
  <c r="F30" i="11"/>
  <c r="A25" i="11"/>
  <c r="A9" i="11"/>
  <c r="A19" i="11"/>
  <c r="A7" i="11"/>
  <c r="F30" i="10"/>
  <c r="A6" i="10"/>
  <c r="A21" i="10"/>
  <c r="A19" i="10"/>
  <c r="A18" i="10"/>
  <c r="A15" i="10"/>
  <c r="A17" i="10"/>
  <c r="A8" i="10"/>
  <c r="A13" i="10"/>
  <c r="A9" i="10"/>
  <c r="A26" i="10"/>
  <c r="A10" i="10"/>
  <c r="A12" i="10"/>
  <c r="A7" i="10"/>
  <c r="A29" i="10"/>
  <c r="A23" i="10"/>
  <c r="A22" i="10"/>
  <c r="A11" i="10"/>
  <c r="A16" i="10"/>
  <c r="A25" i="10"/>
  <c r="A20" i="10"/>
  <c r="F35" i="9"/>
  <c r="F31" i="9"/>
  <c r="F27" i="9"/>
  <c r="M25" i="9"/>
  <c r="M24" i="9"/>
  <c r="M23" i="9"/>
  <c r="M22" i="9"/>
  <c r="M21" i="9"/>
  <c r="M20" i="9"/>
  <c r="M19" i="9"/>
  <c r="M18" i="9"/>
  <c r="M17" i="9"/>
  <c r="F16" i="9"/>
  <c r="F12" i="9"/>
  <c r="F8" i="9"/>
  <c r="F37" i="9"/>
  <c r="F33" i="9"/>
  <c r="F29" i="9"/>
  <c r="F14" i="9"/>
  <c r="F10" i="9"/>
  <c r="F6" i="9"/>
  <c r="F23" i="9"/>
  <c r="F19" i="9"/>
  <c r="F13" i="9"/>
  <c r="F38" i="9"/>
  <c r="F11" i="9"/>
  <c r="F32" i="9"/>
  <c r="F26" i="9"/>
  <c r="F22" i="9"/>
  <c r="F18" i="9"/>
  <c r="F34" i="9"/>
  <c r="F25" i="9"/>
  <c r="F21" i="9"/>
  <c r="F17" i="9"/>
  <c r="F9" i="9"/>
  <c r="M26" i="9"/>
  <c r="F30" i="9"/>
  <c r="F15" i="8"/>
  <c r="F29" i="8"/>
  <c r="F12" i="8"/>
  <c r="M26" i="8"/>
  <c r="F34" i="8"/>
  <c r="F33" i="8"/>
  <c r="F6" i="8"/>
  <c r="F27" i="8"/>
  <c r="F35" i="8"/>
  <c r="F11" i="8"/>
  <c r="F10" i="8"/>
  <c r="F32" i="8"/>
  <c r="F25" i="8"/>
  <c r="F22" i="8"/>
  <c r="F19" i="8"/>
  <c r="F9" i="8"/>
  <c r="M25" i="8"/>
  <c r="M24" i="8"/>
  <c r="M23" i="8"/>
  <c r="M22" i="8"/>
  <c r="M21" i="8"/>
  <c r="M20" i="8"/>
  <c r="M19" i="8"/>
  <c r="M18" i="8"/>
  <c r="F36" i="8"/>
  <c r="F28" i="8"/>
  <c r="F24" i="8"/>
  <c r="F21" i="8"/>
  <c r="F17" i="8"/>
  <c r="F13" i="8"/>
  <c r="M17" i="8"/>
  <c r="M27" i="8" s="1"/>
  <c r="F26" i="8"/>
  <c r="F23" i="8"/>
  <c r="F20" i="8"/>
  <c r="F18" i="8"/>
  <c r="F8" i="8"/>
  <c r="F30" i="8"/>
  <c r="F16" i="8"/>
  <c r="F31" i="8"/>
  <c r="F7" i="8"/>
  <c r="F37" i="8"/>
  <c r="F14" i="8"/>
  <c r="M18" i="7"/>
  <c r="M17" i="7"/>
  <c r="I18" i="7"/>
  <c r="I17" i="7"/>
  <c r="A28" i="7"/>
  <c r="A27" i="7"/>
  <c r="A23" i="7"/>
  <c r="A7" i="7"/>
  <c r="M24" i="7" s="1"/>
  <c r="A9" i="7"/>
  <c r="A16" i="7"/>
  <c r="A14" i="7"/>
  <c r="M22" i="7" s="1"/>
  <c r="A21" i="7"/>
  <c r="A11" i="7"/>
  <c r="A25" i="7"/>
  <c r="A20" i="7"/>
  <c r="A18" i="7"/>
  <c r="A13" i="7"/>
  <c r="M24" i="6"/>
  <c r="M23" i="6"/>
  <c r="M22" i="6"/>
  <c r="M21" i="6"/>
  <c r="M20" i="6"/>
  <c r="M19" i="6"/>
  <c r="M18" i="6"/>
  <c r="M17" i="6"/>
  <c r="I24" i="6"/>
  <c r="I23" i="6"/>
  <c r="I22" i="6"/>
  <c r="I21" i="6"/>
  <c r="I20" i="6"/>
  <c r="I19" i="6"/>
  <c r="I18" i="6"/>
  <c r="I17" i="6"/>
  <c r="A19" i="5"/>
  <c r="A13" i="5"/>
  <c r="A27" i="5"/>
  <c r="A26" i="5"/>
  <c r="A22" i="5"/>
  <c r="A18" i="5"/>
  <c r="A11" i="5"/>
  <c r="A28" i="5"/>
  <c r="A25" i="5"/>
  <c r="A21" i="5"/>
  <c r="A17" i="5"/>
  <c r="A9" i="5"/>
  <c r="F29" i="5"/>
  <c r="A24" i="5"/>
  <c r="A20" i="5"/>
  <c r="A15" i="5"/>
  <c r="A7" i="5"/>
  <c r="A12" i="5"/>
  <c r="A6" i="5"/>
  <c r="A14" i="5"/>
  <c r="A8" i="5"/>
  <c r="A16" i="5"/>
  <c r="A10" i="5"/>
  <c r="I24" i="4"/>
  <c r="I20" i="4"/>
  <c r="I17" i="4"/>
  <c r="M24" i="4"/>
  <c r="M23" i="4"/>
  <c r="M22" i="4"/>
  <c r="M21" i="4"/>
  <c r="M20" i="4"/>
  <c r="M19" i="4"/>
  <c r="M18" i="4"/>
  <c r="M17" i="4"/>
  <c r="M26" i="4" s="1"/>
  <c r="I23" i="4"/>
  <c r="I22" i="4"/>
  <c r="I21" i="4"/>
  <c r="I19" i="4"/>
  <c r="I18" i="4"/>
  <c r="A13" i="3"/>
  <c r="A27" i="3"/>
  <c r="A22" i="3"/>
  <c r="A18" i="3"/>
  <c r="A11" i="3"/>
  <c r="A28" i="3"/>
  <c r="A25" i="3"/>
  <c r="A21" i="3"/>
  <c r="A9" i="3"/>
  <c r="A24" i="3"/>
  <c r="A20" i="3"/>
  <c r="A15" i="3"/>
  <c r="A7" i="3"/>
  <c r="A14" i="3"/>
  <c r="A8" i="3"/>
  <c r="A12" i="3"/>
  <c r="A6" i="3"/>
  <c r="A16" i="3"/>
  <c r="A10" i="3"/>
  <c r="A26" i="3"/>
  <c r="A17" i="3"/>
  <c r="F29" i="3"/>
  <c r="I20" i="2"/>
  <c r="M23" i="2"/>
  <c r="M19" i="2"/>
  <c r="M26" i="2" s="1"/>
  <c r="I23" i="2"/>
  <c r="I19" i="2"/>
  <c r="M22" i="2"/>
  <c r="I22" i="2"/>
  <c r="M20" i="2"/>
  <c r="M26" i="1"/>
  <c r="M24" i="11" l="1"/>
  <c r="M21" i="11"/>
  <c r="M23" i="11"/>
  <c r="M22" i="11"/>
  <c r="M20" i="11"/>
  <c r="M19" i="11"/>
  <c r="M18" i="11"/>
  <c r="M17" i="11"/>
  <c r="M24" i="10"/>
  <c r="M23" i="10"/>
  <c r="M22" i="10"/>
  <c r="M21" i="10"/>
  <c r="M20" i="10"/>
  <c r="M19" i="10"/>
  <c r="M18" i="10"/>
  <c r="M17" i="10"/>
  <c r="M27" i="9"/>
  <c r="F39" i="9"/>
  <c r="F39" i="8"/>
  <c r="I21" i="7"/>
  <c r="M21" i="7"/>
  <c r="I19" i="7"/>
  <c r="I23" i="7"/>
  <c r="M19" i="7"/>
  <c r="M23" i="7"/>
  <c r="I22" i="7"/>
  <c r="I20" i="7"/>
  <c r="I24" i="7"/>
  <c r="M20" i="7"/>
  <c r="M26" i="7" s="1"/>
  <c r="M26" i="6"/>
  <c r="M24" i="5"/>
  <c r="M20" i="5"/>
  <c r="M18" i="5"/>
  <c r="I24" i="5"/>
  <c r="I21" i="5"/>
  <c r="I18" i="5"/>
  <c r="M22" i="5"/>
  <c r="M17" i="5"/>
  <c r="I23" i="5"/>
  <c r="I20" i="5"/>
  <c r="I17" i="5"/>
  <c r="M23" i="5"/>
  <c r="M21" i="5"/>
  <c r="M19" i="5"/>
  <c r="I22" i="5"/>
  <c r="I19" i="5"/>
  <c r="M24" i="3"/>
  <c r="M21" i="3"/>
  <c r="M18" i="3"/>
  <c r="I24" i="3"/>
  <c r="I21" i="3"/>
  <c r="I18" i="3"/>
  <c r="M22" i="3"/>
  <c r="M19" i="3"/>
  <c r="I23" i="3"/>
  <c r="I20" i="3"/>
  <c r="I17" i="3"/>
  <c r="M23" i="3"/>
  <c r="M20" i="3"/>
  <c r="M17" i="3"/>
  <c r="I22" i="3"/>
  <c r="I19" i="3"/>
  <c r="M26" i="11" l="1"/>
  <c r="M26" i="10"/>
  <c r="M26" i="5"/>
  <c r="M26" i="3"/>
</calcChain>
</file>

<file path=xl/sharedStrings.xml><?xml version="1.0" encoding="utf-8"?>
<sst xmlns="http://schemas.openxmlformats.org/spreadsheetml/2006/main" count="575" uniqueCount="71">
  <si>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</si>
  <si>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</si>
  <si>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（平成２7年３月３１日現在）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</si>
  <si>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</si>
  <si>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RANK</t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</si>
  <si>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</si>
  <si>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</si>
  <si>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</si>
  <si>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</si>
  <si>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</si>
  <si>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</si>
  <si>
    <t>中国</t>
  </si>
  <si>
    <t>アメリカ</t>
    <phoneticPr fontId="3"/>
  </si>
  <si>
    <t>イギリス</t>
    <phoneticPr fontId="3"/>
  </si>
  <si>
    <t>フィリピン</t>
  </si>
  <si>
    <t>タイ</t>
  </si>
  <si>
    <t>ブラジル</t>
  </si>
  <si>
    <t>インド</t>
  </si>
  <si>
    <t>インドネシア</t>
  </si>
  <si>
    <t>ベトナム</t>
  </si>
  <si>
    <t>カナダ</t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</si>
  <si>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</si>
  <si>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ニュージーランド</t>
  </si>
  <si>
    <t>パキスタン</t>
  </si>
  <si>
    <t>ペルー</t>
  </si>
  <si>
    <t>マレーシア</t>
  </si>
  <si>
    <t>メキシコ</t>
  </si>
  <si>
    <t>台湾</t>
  </si>
  <si>
    <t>朝鮮</t>
  </si>
  <si>
    <t>ロシア</t>
  </si>
  <si>
    <t>ドイツ</t>
  </si>
  <si>
    <t>その他</t>
    <rPh sb="2" eb="3">
      <t>タ</t>
    </rPh>
    <phoneticPr fontId="3"/>
  </si>
  <si>
    <t>アフガニスタン</t>
  </si>
  <si>
    <t>ネパール</t>
  </si>
  <si>
    <t>国籍不明</t>
    <rPh sb="0" eb="2">
      <t>コクセキ</t>
    </rPh>
    <rPh sb="2" eb="4">
      <t>フメイ</t>
    </rPh>
    <phoneticPr fontId="6"/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</si>
  <si>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</si>
  <si>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</si>
  <si>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</si>
  <si>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</si>
  <si>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（平成２7年４月３０日現在）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</si>
  <si>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100.0ではない。</t>
    <phoneticPr fontId="3"/>
  </si>
  <si>
    <t>（平成２7年５月３１日現在）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</si>
  <si>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アメリカ</t>
    <phoneticPr fontId="3"/>
  </si>
  <si>
    <t>イギリス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</si>
  <si>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</si>
  <si>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　　100.0ではない。</t>
    <phoneticPr fontId="3"/>
  </si>
  <si>
    <t>（平成２7年６月３０日現在）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</si>
  <si>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（平成２７年７月３１日現在）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</si>
  <si>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（平成２７年８月３１日現在）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</si>
  <si>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アメリカ</t>
    <phoneticPr fontId="3"/>
  </si>
  <si>
    <t>イギリス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</si>
  <si>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</si>
  <si>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（平成２７年９月３０日現在）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</si>
  <si>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（平成27年10月31日現在）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</si>
  <si>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米国</t>
  </si>
  <si>
    <t>英国</t>
  </si>
  <si>
    <t>ミャンマー</t>
  </si>
  <si>
    <t>その他</t>
    <rPh sb="2" eb="3">
      <t>タ</t>
    </rPh>
    <phoneticPr fontId="4"/>
  </si>
  <si>
    <t>（平成27年11月30日現在）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</si>
  <si>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　　100.0ではない。</t>
    <phoneticPr fontId="3"/>
  </si>
  <si>
    <t>（平成２７年１２月３１日現在）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</si>
  <si>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アメリカ</t>
    <phoneticPr fontId="3"/>
  </si>
  <si>
    <t>イギリス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</si>
  <si>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</si>
  <si>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アメリカ</t>
  </si>
  <si>
    <t>ミャンマー</t>
    <phoneticPr fontId="3"/>
  </si>
  <si>
    <t>（平成２８年１月３１日現在）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</si>
  <si>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アメリカ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</si>
  <si>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</si>
  <si>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（平成２８年２月２９日現在）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</si>
  <si>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ボリビア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</si>
</sst>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%"/>
    <numFmt numFmtId="178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8" fontId="10" fillId="0" borderId="0" xfId="1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9" fontId="1" fillId="0" borderId="0" xfId="2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9" fontId="0" fillId="0" borderId="4" xfId="2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2" applyNumberFormat="1" applyFont="1" applyBorder="1">
      <alignment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2" applyNumberFormat="1" applyFont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9" xfId="0" applyFont="1" applyFill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0" xfId="0" applyFont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0" xfId="1" applyNumberFormat="1" applyFont="1" applyBorder="1">
      <alignment vertical="center"/>
    </xf>
    <xf numFmtId="0" fontId="9" fillId="0" borderId="4" xfId="0" applyFont="1" applyBorder="1" applyAlignment="1">
      <alignment vertical="center" shrinkToFit="1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7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4" borderId="4" xfId="0" applyFont="1" applyFill="1" applyBorder="1">
      <alignment vertical="center"/>
    </xf>
    <xf numFmtId="0" fontId="10" fillId="4" borderId="4" xfId="0" applyFont="1" applyFill="1" applyBorder="1" applyAlignment="1">
      <alignment horizontal="right" vertical="center"/>
    </xf>
    <xf numFmtId="0" fontId="1" fillId="0" borderId="0" xfId="2" applyNumberFormat="1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8" fontId="10" fillId="0" borderId="4" xfId="0" applyNumberFormat="1" applyFont="1" applyBorder="1" applyAlignment="1">
      <alignment horizontal="right" vertical="center"/>
    </xf>
    <xf numFmtId="178" fontId="12" fillId="0" borderId="4" xfId="0" applyNumberFormat="1" applyFont="1" applyBorder="1">
      <alignment vertical="center"/>
    </xf>
    <xf numFmtId="0" fontId="10" fillId="0" borderId="6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2B2-4593-83F8-50E3EC5DC1B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2B2-4593-83F8-50E3EC5DC1B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2B2-4593-83F8-50E3EC5DC1B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2B2-4593-83F8-50E3EC5DC1B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2B2-4593-83F8-50E3EC5DC1B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2B2-4593-83F8-50E3EC5DC1B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2B2-4593-83F8-50E3EC5DC1B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2B2-4593-83F8-50E3EC5DC1B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2B2-4593-83F8-50E3EC5DC1BD}"/>
              </c:ext>
            </c:extLst>
          </c:dPt>
          <c:dLbls>
            <c:dLbl>
              <c:idx val="1"/>
              <c:layout>
                <c:manualLayout>
                  <c:x val="-4.3885126017694344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B2-4593-83F8-50E3EC5DC1BD}"/>
                </c:ext>
              </c:extLst>
            </c:dLbl>
            <c:dLbl>
              <c:idx val="5"/>
              <c:layout>
                <c:manualLayout>
                  <c:x val="-0.12287835284954415"/>
                  <c:y val="-2.50783699059560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2B2-4593-83F8-50E3EC5DC1BD}"/>
                </c:ext>
              </c:extLst>
            </c:dLbl>
            <c:dLbl>
              <c:idx val="6"/>
              <c:layout>
                <c:manualLayout>
                  <c:x val="-2.1942563008847171E-2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2B2-4593-83F8-50E3EC5DC1BD}"/>
                </c:ext>
              </c:extLst>
            </c:dLbl>
            <c:dLbl>
              <c:idx val="7"/>
              <c:layout>
                <c:manualLayout>
                  <c:x val="2.6331075610616608E-2"/>
                  <c:y val="-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2B2-4593-83F8-50E3EC5DC1BD}"/>
                </c:ext>
              </c:extLst>
            </c:dLbl>
            <c:dLbl>
              <c:idx val="8"/>
              <c:layout>
                <c:manualLayout>
                  <c:x val="6.1439176424772084E-2"/>
                  <c:y val="-9.195402298850574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2B2-4593-83F8-50E3EC5DC1B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'4月'!$M$17:$M$25</c:f>
              <c:numCache>
                <c:formatCode>#,##0.0;[Red]\-#,##0.0</c:formatCode>
                <c:ptCount val="9"/>
                <c:pt idx="0">
                  <c:v>31.7</c:v>
                </c:pt>
                <c:pt idx="1">
                  <c:v>24.2</c:v>
                </c:pt>
                <c:pt idx="2">
                  <c:v>14.299999999999999</c:v>
                </c:pt>
                <c:pt idx="3">
                  <c:v>9.1999999999999993</c:v>
                </c:pt>
                <c:pt idx="4">
                  <c:v>5</c:v>
                </c:pt>
                <c:pt idx="5">
                  <c:v>3.5000000000000004</c:v>
                </c:pt>
                <c:pt idx="6">
                  <c:v>2.6</c:v>
                </c:pt>
                <c:pt idx="7">
                  <c:v>2.4</c:v>
                </c:pt>
                <c:pt idx="8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2B2-4593-83F8-50E3EC5D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4FA-4E68-B95A-3C6FE246BC2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4FA-4E68-B95A-3C6FE246BC2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4FA-4E68-B95A-3C6FE246BC2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4FA-4E68-B95A-3C6FE246BC2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44FA-4E68-B95A-3C6FE246BC2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44FA-4E68-B95A-3C6FE246BC2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44FA-4E68-B95A-3C6FE246BC2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44FA-4E68-B95A-3C6FE246BC2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44FA-4E68-B95A-3C6FE246BC2B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FA-4E68-B95A-3C6FE246BC2B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FA-4E68-B95A-3C6FE246BC2B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FA-4E68-B95A-3C6FE246BC2B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FA-4E68-B95A-3C6FE246BC2B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FA-4E68-B95A-3C6FE246BC2B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4FA-4E68-B95A-3C6FE246BC2B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4FA-4E68-B95A-3C6FE246BC2B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4FA-4E68-B95A-3C6FE246BC2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'1月'!$M$17:$M$25</c:f>
              <c:numCache>
                <c:formatCode>#,##0.0;[Red]\-#,##0.0</c:formatCode>
                <c:ptCount val="9"/>
                <c:pt idx="0">
                  <c:v>32.200000000000003</c:v>
                </c:pt>
                <c:pt idx="1">
                  <c:v>22.1</c:v>
                </c:pt>
                <c:pt idx="2">
                  <c:v>14.499999999999998</c:v>
                </c:pt>
                <c:pt idx="3">
                  <c:v>10.5</c:v>
                </c:pt>
                <c:pt idx="4">
                  <c:v>6.5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1.6</c:v>
                </c:pt>
                <c:pt idx="8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4FA-4E68-B95A-3C6FE246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244-4627-9308-4CFA6C9A6D4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244-4627-9308-4CFA6C9A6D4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244-4627-9308-4CFA6C9A6D4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244-4627-9308-4CFA6C9A6D4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244-4627-9308-4CFA6C9A6D4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244-4627-9308-4CFA6C9A6D4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244-4627-9308-4CFA6C9A6D4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244-4627-9308-4CFA6C9A6D4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244-4627-9308-4CFA6C9A6D43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44-4627-9308-4CFA6C9A6D43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44-4627-9308-4CFA6C9A6D43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44-4627-9308-4CFA6C9A6D43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44-4627-9308-4CFA6C9A6D43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244-4627-9308-4CFA6C9A6D43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244-4627-9308-4CFA6C9A6D43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244-4627-9308-4CFA6C9A6D43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244-4627-9308-4CFA6C9A6D4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'2月'!$M$17:$M$25</c:f>
              <c:numCache>
                <c:formatCode>#,##0.0;[Red]\-#,##0.0</c:formatCode>
                <c:ptCount val="9"/>
                <c:pt idx="0">
                  <c:v>32.1</c:v>
                </c:pt>
                <c:pt idx="1">
                  <c:v>22.7</c:v>
                </c:pt>
                <c:pt idx="2">
                  <c:v>14.499999999999998</c:v>
                </c:pt>
                <c:pt idx="3">
                  <c:v>10.6</c:v>
                </c:pt>
                <c:pt idx="4">
                  <c:v>6.1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1.6</c:v>
                </c:pt>
                <c:pt idx="8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44-4627-9308-4CFA6C9A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EE5-447E-8B01-91648F5CD3B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EE5-447E-8B01-91648F5CD3B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EE5-447E-8B01-91648F5CD3B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EE5-447E-8B01-91648F5CD3B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EE5-447E-8B01-91648F5CD3B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EE5-447E-8B01-91648F5CD3B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EE5-447E-8B01-91648F5CD3B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EE5-447E-8B01-91648F5CD3B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EE5-447E-8B01-91648F5CD3B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BEE5-447E-8B01-91648F5CD3BA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E5-447E-8B01-91648F5CD3BA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E5-447E-8B01-91648F5CD3BA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E5-447E-8B01-91648F5CD3BA}"/>
                </c:ext>
              </c:extLst>
            </c:dLbl>
            <c:dLbl>
              <c:idx val="4"/>
              <c:layout>
                <c:manualLayout>
                  <c:x val="-8.3381739433619248E-2"/>
                  <c:y val="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E5-447E-8B01-91648F5CD3BA}"/>
                </c:ext>
              </c:extLst>
            </c:dLbl>
            <c:dLbl>
              <c:idx val="5"/>
              <c:layout>
                <c:manualLayout>
                  <c:x val="-4.3885126017694343E-2"/>
                  <c:y val="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EE5-447E-8B01-91648F5CD3BA}"/>
                </c:ext>
              </c:extLst>
            </c:dLbl>
            <c:dLbl>
              <c:idx val="6"/>
              <c:layout>
                <c:manualLayout>
                  <c:x val="-0.13165537805308303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EE5-447E-8B01-91648F5CD3BA}"/>
                </c:ext>
              </c:extLst>
            </c:dLbl>
            <c:dLbl>
              <c:idx val="7"/>
              <c:layout>
                <c:manualLayout>
                  <c:x val="-8.3381739433619248E-2"/>
                  <c:y val="-0.1337513061650992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E5-447E-8B01-91648F5CD3BA}"/>
                </c:ext>
              </c:extLst>
            </c:dLbl>
            <c:dLbl>
              <c:idx val="8"/>
              <c:layout>
                <c:manualLayout>
                  <c:x val="8.7770252035388685E-2"/>
                  <c:y val="-9.61337513061650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E5-447E-8B01-91648F5CD3BA}"/>
                </c:ext>
              </c:extLst>
            </c:dLbl>
            <c:dLbl>
              <c:idx val="9"/>
              <c:layout>
                <c:manualLayout>
                  <c:x val="0.1667634788672385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E5-447E-8B01-91648F5CD3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パキスタン</c:v>
                </c:pt>
                <c:pt idx="8">
                  <c:v>アフガニスタン</c:v>
                </c:pt>
                <c:pt idx="9">
                  <c:v>その他</c:v>
                </c:pt>
              </c:strCache>
            </c:strRef>
          </c:cat>
          <c:val>
            <c:numRef>
              <c:f>'3月'!$M$17:$M$26</c:f>
              <c:numCache>
                <c:formatCode>#,##0.0;[Red]\-#,##0.0</c:formatCode>
                <c:ptCount val="10"/>
                <c:pt idx="0">
                  <c:v>31.7</c:v>
                </c:pt>
                <c:pt idx="1">
                  <c:v>22.5</c:v>
                </c:pt>
                <c:pt idx="2">
                  <c:v>15.4</c:v>
                </c:pt>
                <c:pt idx="3">
                  <c:v>10.5</c:v>
                </c:pt>
                <c:pt idx="4">
                  <c:v>6.7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1.0999999999999999</c:v>
                </c:pt>
                <c:pt idx="8">
                  <c:v>1.0999999999999999</c:v>
                </c:pt>
                <c:pt idx="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EE5-447E-8B01-91648F5CD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852-476A-AA6F-28DF14D4CDD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852-476A-AA6F-28DF14D4CDD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852-476A-AA6F-28DF14D4CDD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852-476A-AA6F-28DF14D4CDD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852-476A-AA6F-28DF14D4CDD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852-476A-AA6F-28DF14D4CDD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852-476A-AA6F-28DF14D4CDD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852-476A-AA6F-28DF14D4CDD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852-476A-AA6F-28DF14D4CDD1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852-476A-AA6F-28DF14D4CDD1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852-476A-AA6F-28DF14D4CDD1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852-476A-AA6F-28DF14D4CDD1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852-476A-AA6F-28DF14D4CDD1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852-476A-AA6F-28DF14D4CDD1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852-476A-AA6F-28DF14D4CDD1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852-476A-AA6F-28DF14D4CDD1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852-476A-AA6F-28DF14D4CDD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'5月'!$M$17:$M$25</c:f>
              <c:numCache>
                <c:formatCode>#,##0.0;[Red]\-#,##0.0</c:formatCode>
                <c:ptCount val="9"/>
                <c:pt idx="0">
                  <c:v>33</c:v>
                </c:pt>
                <c:pt idx="1">
                  <c:v>23.200000000000003</c:v>
                </c:pt>
                <c:pt idx="2">
                  <c:v>14.7</c:v>
                </c:pt>
                <c:pt idx="3">
                  <c:v>9.7000000000000011</c:v>
                </c:pt>
                <c:pt idx="4">
                  <c:v>5.0999999999999996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1.3</c:v>
                </c:pt>
                <c:pt idx="8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852-476A-AA6F-28DF14D4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46A-4960-9DB9-0C48E1B1C02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46A-4960-9DB9-0C48E1B1C02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46A-4960-9DB9-0C48E1B1C02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46A-4960-9DB9-0C48E1B1C02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46A-4960-9DB9-0C48E1B1C02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46A-4960-9DB9-0C48E1B1C02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46A-4960-9DB9-0C48E1B1C02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46A-4960-9DB9-0C48E1B1C02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46A-4960-9DB9-0C48E1B1C029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6A-4960-9DB9-0C48E1B1C029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6A-4960-9DB9-0C48E1B1C029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6A-4960-9DB9-0C48E1B1C029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46A-4960-9DB9-0C48E1B1C029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6A-4960-9DB9-0C48E1B1C029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46A-4960-9DB9-0C48E1B1C029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46A-4960-9DB9-0C48E1B1C029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46A-4960-9DB9-0C48E1B1C02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マレーシア</c:v>
                </c:pt>
                <c:pt idx="7">
                  <c:v>アメリカ</c:v>
                </c:pt>
                <c:pt idx="8">
                  <c:v>その他</c:v>
                </c:pt>
              </c:strCache>
            </c:strRef>
          </c:cat>
          <c:val>
            <c:numRef>
              <c:f>'6月'!$M$17:$M$25</c:f>
              <c:numCache>
                <c:formatCode>#,##0.0;[Red]\-#,##0.0</c:formatCode>
                <c:ptCount val="9"/>
                <c:pt idx="0">
                  <c:v>31.3</c:v>
                </c:pt>
                <c:pt idx="1">
                  <c:v>24.3</c:v>
                </c:pt>
                <c:pt idx="2">
                  <c:v>14.000000000000002</c:v>
                </c:pt>
                <c:pt idx="3">
                  <c:v>9.6</c:v>
                </c:pt>
                <c:pt idx="4">
                  <c:v>5.7</c:v>
                </c:pt>
                <c:pt idx="5">
                  <c:v>3.5000000000000004</c:v>
                </c:pt>
                <c:pt idx="6">
                  <c:v>3.3000000000000003</c:v>
                </c:pt>
                <c:pt idx="7">
                  <c:v>2.1</c:v>
                </c:pt>
                <c:pt idx="8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6A-4960-9DB9-0C48E1B1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4187-4A88-A317-ADA27CA0077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4187-4A88-A317-ADA27CA0077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4187-4A88-A317-ADA27CA0077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4187-4A88-A317-ADA27CA0077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4187-4A88-A317-ADA27CA0077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4187-4A88-A317-ADA27CA0077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4187-4A88-A317-ADA27CA0077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4187-4A88-A317-ADA27CA0077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4187-4A88-A317-ADA27CA00771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87-4A88-A317-ADA27CA00771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87-4A88-A317-ADA27CA00771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87-4A88-A317-ADA27CA00771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87-4A88-A317-ADA27CA00771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187-4A88-A317-ADA27CA00771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187-4A88-A317-ADA27CA00771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187-4A88-A317-ADA27CA00771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187-4A88-A317-ADA27CA0077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'7月'!$I$17:$I$25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マレーシア</c:v>
                </c:pt>
                <c:pt idx="7">
                  <c:v>アメリカ</c:v>
                </c:pt>
                <c:pt idx="8">
                  <c:v>その他</c:v>
                </c:pt>
              </c:strCache>
            </c:strRef>
          </c:cat>
          <c:val>
            <c:numRef>
              <c:f>'7月'!$M$17:$M$25</c:f>
              <c:numCache>
                <c:formatCode>#,##0.0;[Red]\-#,##0.0</c:formatCode>
                <c:ptCount val="9"/>
                <c:pt idx="0">
                  <c:v>32</c:v>
                </c:pt>
                <c:pt idx="1">
                  <c:v>23.400000000000002</c:v>
                </c:pt>
                <c:pt idx="2">
                  <c:v>13.4</c:v>
                </c:pt>
                <c:pt idx="3">
                  <c:v>9.6</c:v>
                </c:pt>
                <c:pt idx="4">
                  <c:v>5.8000000000000007</c:v>
                </c:pt>
                <c:pt idx="5">
                  <c:v>3.5999999999999996</c:v>
                </c:pt>
                <c:pt idx="6">
                  <c:v>3.3000000000000003</c:v>
                </c:pt>
                <c:pt idx="7">
                  <c:v>2.1999999999999997</c:v>
                </c:pt>
                <c:pt idx="8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87-4A88-A317-ADA27CA0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44F-4CC5-9A47-1B4F3735113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44F-4CC5-9A47-1B4F3735113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44F-4CC5-9A47-1B4F3735113C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44F-4CC5-9A47-1B4F3735113C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44F-4CC5-9A47-1B4F3735113C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44F-4CC5-9A47-1B4F3735113C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44F-4CC5-9A47-1B4F3735113C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44F-4CC5-9A47-1B4F3735113C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44F-4CC5-9A47-1B4F3735113C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4F-4CC5-9A47-1B4F3735113C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4F-4CC5-9A47-1B4F3735113C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4F-4CC5-9A47-1B4F3735113C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44F-4CC5-9A47-1B4F3735113C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44F-4CC5-9A47-1B4F3735113C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44F-4CC5-9A47-1B4F3735113C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44F-4CC5-9A47-1B4F3735113C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44F-4CC5-9A47-1B4F3735113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マレーシア</c:v>
                </c:pt>
                <c:pt idx="7">
                  <c:v>アメリカ</c:v>
                </c:pt>
                <c:pt idx="8">
                  <c:v>その他</c:v>
                </c:pt>
              </c:strCache>
            </c:strRef>
          </c:cat>
          <c:val>
            <c:numRef>
              <c:f>'8月'!$M$17:$M$25</c:f>
              <c:numCache>
                <c:formatCode>#,##0.0;[Red]\-#,##0.0</c:formatCode>
                <c:ptCount val="9"/>
                <c:pt idx="0">
                  <c:v>31.3</c:v>
                </c:pt>
                <c:pt idx="1">
                  <c:v>23.3</c:v>
                </c:pt>
                <c:pt idx="2">
                  <c:v>14.799999999999999</c:v>
                </c:pt>
                <c:pt idx="3">
                  <c:v>9.7000000000000011</c:v>
                </c:pt>
                <c:pt idx="4">
                  <c:v>5.5</c:v>
                </c:pt>
                <c:pt idx="5">
                  <c:v>3.5999999999999996</c:v>
                </c:pt>
                <c:pt idx="6">
                  <c:v>3.3000000000000003</c:v>
                </c:pt>
                <c:pt idx="7">
                  <c:v>1.7999999999999998</c:v>
                </c:pt>
                <c:pt idx="8">
                  <c:v>6.8000000000000007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4F-4CC5-9A47-1B4F3735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D6C-4509-AF5E-6CC089B756D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D6C-4509-AF5E-6CC089B756D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D6C-4509-AF5E-6CC089B756D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D6C-4509-AF5E-6CC089B756D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D6C-4509-AF5E-6CC089B756D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D6C-4509-AF5E-6CC089B756D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D6C-4509-AF5E-6CC089B756D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D6C-4509-AF5E-6CC089B756D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D6C-4509-AF5E-6CC089B756D2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6C-4509-AF5E-6CC089B756D2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C-4509-AF5E-6CC089B756D2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C-4509-AF5E-6CC089B756D2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D6C-4509-AF5E-6CC089B756D2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D6C-4509-AF5E-6CC089B756D2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D6C-4509-AF5E-6CC089B756D2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D6C-4509-AF5E-6CC089B756D2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D6C-4509-AF5E-6CC089B756D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'9月'!$I$17:$I$25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マレーシア</c:v>
                </c:pt>
                <c:pt idx="7">
                  <c:v>アメリカ</c:v>
                </c:pt>
                <c:pt idx="8">
                  <c:v>その他</c:v>
                </c:pt>
              </c:strCache>
            </c:strRef>
          </c:cat>
          <c:val>
            <c:numRef>
              <c:f>'9月'!$M$17:$M$25</c:f>
              <c:numCache>
                <c:formatCode>#,##0.0;[Red]\-#,##0.0</c:formatCode>
                <c:ptCount val="9"/>
                <c:pt idx="0">
                  <c:v>32.1</c:v>
                </c:pt>
                <c:pt idx="1">
                  <c:v>22.6</c:v>
                </c:pt>
                <c:pt idx="2">
                  <c:v>13.600000000000001</c:v>
                </c:pt>
                <c:pt idx="3">
                  <c:v>10.100000000000001</c:v>
                </c:pt>
                <c:pt idx="4">
                  <c:v>5.7</c:v>
                </c:pt>
                <c:pt idx="5">
                  <c:v>3.5999999999999996</c:v>
                </c:pt>
                <c:pt idx="6">
                  <c:v>3.4000000000000004</c:v>
                </c:pt>
                <c:pt idx="7">
                  <c:v>2</c:v>
                </c:pt>
                <c:pt idx="8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6C-4509-AF5E-6CC089B75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034-4E2A-A086-CB07E885D4E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034-4E2A-A086-CB07E885D4E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034-4E2A-A086-CB07E885D4E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034-4E2A-A086-CB07E885D4E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034-4E2A-A086-CB07E885D4E7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034-4E2A-A086-CB07E885D4E7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034-4E2A-A086-CB07E885D4E7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034-4E2A-A086-CB07E885D4E7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034-4E2A-A086-CB07E885D4E7}"/>
              </c:ext>
            </c:extLst>
          </c:dPt>
          <c:dLbls>
            <c:dLbl>
              <c:idx val="1"/>
              <c:layout>
                <c:manualLayout>
                  <c:x val="8.7770252035388688E-3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34-4E2A-A086-CB07E885D4E7}"/>
                </c:ext>
              </c:extLst>
            </c:dLbl>
            <c:dLbl>
              <c:idx val="2"/>
              <c:layout>
                <c:manualLayout>
                  <c:x val="-4.82736386194637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34-4E2A-A086-CB07E885D4E7}"/>
                </c:ext>
              </c:extLst>
            </c:dLbl>
            <c:dLbl>
              <c:idx val="3"/>
              <c:layout>
                <c:manualLayout>
                  <c:x val="-2.6331075610616601E-2"/>
                  <c:y val="2.92580982236155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034-4E2A-A086-CB07E885D4E7}"/>
                </c:ext>
              </c:extLst>
            </c:dLbl>
            <c:dLbl>
              <c:idx val="4"/>
              <c:layout>
                <c:manualLayout>
                  <c:x val="-5.70506638230026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034-4E2A-A086-CB07E885D4E7}"/>
                </c:ext>
              </c:extLst>
            </c:dLbl>
            <c:dLbl>
              <c:idx val="5"/>
              <c:layout>
                <c:manualLayout>
                  <c:x val="-1.3165537805308304E-2"/>
                  <c:y val="8.3594566353187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034-4E2A-A086-CB07E885D4E7}"/>
                </c:ext>
              </c:extLst>
            </c:dLbl>
            <c:dLbl>
              <c:idx val="6"/>
              <c:layout>
                <c:manualLayout>
                  <c:x val="-8.7770252035388685E-2"/>
                  <c:y val="-5.85161964472308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034-4E2A-A086-CB07E885D4E7}"/>
                </c:ext>
              </c:extLst>
            </c:dLbl>
            <c:dLbl>
              <c:idx val="7"/>
              <c:layout>
                <c:manualLayout>
                  <c:x val="8.7770252035389087E-3"/>
                  <c:y val="-0.1044932079414838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034-4E2A-A086-CB07E885D4E7}"/>
                </c:ext>
              </c:extLst>
            </c:dLbl>
            <c:dLbl>
              <c:idx val="8"/>
              <c:layout>
                <c:manualLayout>
                  <c:x val="4.827363861946378E-2"/>
                  <c:y val="-5.851619644723093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034-4E2A-A086-CB07E885D4E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マレーシア</c:v>
                </c:pt>
                <c:pt idx="7">
                  <c:v>アメリカ</c:v>
                </c:pt>
                <c:pt idx="8">
                  <c:v>その他</c:v>
                </c:pt>
              </c:strCache>
            </c:strRef>
          </c:cat>
          <c:val>
            <c:numRef>
              <c:f>'10月'!$M$17:$M$25</c:f>
              <c:numCache>
                <c:formatCode>#,##0.0;[Red]\-#,##0.0</c:formatCode>
                <c:ptCount val="9"/>
                <c:pt idx="0">
                  <c:v>31.3</c:v>
                </c:pt>
                <c:pt idx="1">
                  <c:v>21.7</c:v>
                </c:pt>
                <c:pt idx="2">
                  <c:v>16</c:v>
                </c:pt>
                <c:pt idx="3">
                  <c:v>9.9</c:v>
                </c:pt>
                <c:pt idx="4">
                  <c:v>6</c:v>
                </c:pt>
                <c:pt idx="5">
                  <c:v>3.5000000000000004</c:v>
                </c:pt>
                <c:pt idx="6">
                  <c:v>2.2999999999999998</c:v>
                </c:pt>
                <c:pt idx="7">
                  <c:v>2.1</c:v>
                </c:pt>
                <c:pt idx="8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34-4E2A-A086-CB07E885D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956-448A-9E67-D0FC36BEE5B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956-448A-9E67-D0FC36BEE5B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956-448A-9E67-D0FC36BEE5B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956-448A-9E67-D0FC36BEE5B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956-448A-9E67-D0FC36BEE5B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956-448A-9E67-D0FC36BEE5B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956-448A-9E67-D0FC36BEE5B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956-448A-9E67-D0FC36BEE5B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956-448A-9E67-D0FC36BEE5BF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956-448A-9E67-D0FC36BEE5BF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56-448A-9E67-D0FC36BEE5BF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56-448A-9E67-D0FC36BEE5BF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956-448A-9E67-D0FC36BEE5B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956-448A-9E67-D0FC36BEE5B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956-448A-9E67-D0FC36BEE5BF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C956-448A-9E67-D0FC36BEE5BF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956-448A-9E67-D0FC36BEE5B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56-448A-9E67-D0FC36BEE5B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56-448A-9E67-D0FC36BEE5B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マレーシア</c:v>
                </c:pt>
                <c:pt idx="7">
                  <c:v>米国</c:v>
                </c:pt>
                <c:pt idx="8">
                  <c:v>タイ</c:v>
                </c:pt>
                <c:pt idx="9">
                  <c:v>その他</c:v>
                </c:pt>
              </c:strCache>
            </c:strRef>
          </c:cat>
          <c:val>
            <c:numRef>
              <c:f>'11月'!$M$17:$M$26</c:f>
              <c:numCache>
                <c:formatCode>#,##0.0;[Red]\-#,##0.0</c:formatCode>
                <c:ptCount val="10"/>
                <c:pt idx="0">
                  <c:v>31.4</c:v>
                </c:pt>
                <c:pt idx="1">
                  <c:v>21.7</c:v>
                </c:pt>
                <c:pt idx="2">
                  <c:v>14.399999999999999</c:v>
                </c:pt>
                <c:pt idx="3">
                  <c:v>10</c:v>
                </c:pt>
                <c:pt idx="4">
                  <c:v>6.9</c:v>
                </c:pt>
                <c:pt idx="5">
                  <c:v>3.5999999999999996</c:v>
                </c:pt>
                <c:pt idx="6">
                  <c:v>2.4</c:v>
                </c:pt>
                <c:pt idx="7">
                  <c:v>2</c:v>
                </c:pt>
                <c:pt idx="8">
                  <c:v>1.4000000000000001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956-448A-9E67-D0FC36BE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10415803288"/>
          <c:y val="2.7438106286870878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33658924109486132"/>
          <c:y val="0.34005216432585428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390D-4722-BD7F-5DFA277D746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390D-4722-BD7F-5DFA277D746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390D-4722-BD7F-5DFA277D746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390D-4722-BD7F-5DFA277D746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390D-4722-BD7F-5DFA277D746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390D-4722-BD7F-5DFA277D746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390D-4722-BD7F-5DFA277D746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390D-4722-BD7F-5DFA277D746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390D-4722-BD7F-5DFA277D7461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90D-4722-BD7F-5DFA277D7461}"/>
              </c:ext>
            </c:extLst>
          </c:dPt>
          <c:dLbls>
            <c:dLbl>
              <c:idx val="2"/>
              <c:layout>
                <c:manualLayout>
                  <c:x val="9.4582813133332347E-2"/>
                  <c:y val="-0.1471511202165559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0D-4722-BD7F-5DFA277D7461}"/>
                </c:ext>
              </c:extLst>
            </c:dLbl>
            <c:dLbl>
              <c:idx val="3"/>
              <c:layout>
                <c:manualLayout>
                  <c:x val="0.20176618626851681"/>
                  <c:y val="-2.81842042471963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90D-4722-BD7F-5DFA277D7461}"/>
                </c:ext>
              </c:extLst>
            </c:dLbl>
            <c:dLbl>
              <c:idx val="4"/>
              <c:layout>
                <c:manualLayout>
                  <c:x val="-0.150000051832826"/>
                  <c:y val="0.16600728984112095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90D-4722-BD7F-5DFA277D746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90D-4722-BD7F-5DFA277D746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90D-4722-BD7F-5DFA277D7461}"/>
                </c:ext>
              </c:extLst>
            </c:dLbl>
            <c:dLbl>
              <c:idx val="7"/>
              <c:layout/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390D-4722-BD7F-5DFA277D7461}"/>
                </c:ext>
              </c:extLst>
            </c:dLbl>
            <c:dLbl>
              <c:idx val="8"/>
              <c:layout>
                <c:manualLayout>
                  <c:x val="2.8287592016224286E-2"/>
                  <c:y val="-9.0916331383341972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90D-4722-BD7F-5DFA277D746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0D-4722-BD7F-5DFA277D746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0D-4722-BD7F-5DFA277D746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'12月'!$I$17:$I$26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米国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'12月'!$M$17:$M$26</c:f>
              <c:numCache>
                <c:formatCode>#,##0.0;[Red]\-#,##0.0</c:formatCode>
                <c:ptCount val="10"/>
                <c:pt idx="0">
                  <c:v>32.1</c:v>
                </c:pt>
                <c:pt idx="1">
                  <c:v>22.1</c:v>
                </c:pt>
                <c:pt idx="2">
                  <c:v>14.499999999999998</c:v>
                </c:pt>
                <c:pt idx="3">
                  <c:v>10.299999999999999</c:v>
                </c:pt>
                <c:pt idx="4">
                  <c:v>7.0000000000000009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1.5</c:v>
                </c:pt>
                <c:pt idx="8">
                  <c:v>1.2</c:v>
                </c:pt>
                <c:pt idx="9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0D-4722-BD7F-5DFA277D7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0.19827</cdr:x>
      <cdr:y>0.46029</cdr:y>
    </cdr:from>
    <cdr:to>
      <cdr:x>0.35215</cdr:x>
      <cdr:y>0.46029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0.19827</cdr:x>
      <cdr:y>0.46029</cdr:y>
    </cdr:from>
    <cdr:to>
      <cdr:x>0.35118</cdr:x>
      <cdr:y>0.46029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0.19754</cdr:x>
      <cdr:y>0.46029</cdr:y>
    </cdr:from>
    <cdr:to>
      <cdr:x>0.35215</cdr:x>
      <cdr:y>0.46029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0.18266</cdr:x>
      <cdr:y>0.46029</cdr:y>
    </cdr:from>
    <cdr:to>
      <cdr:x>0.36136</cdr:x>
      <cdr:y>0.46029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0.27082</cdr:x>
      <cdr:y>0.66596</cdr:y>
    </cdr:from>
    <cdr:to>
      <cdr:x>0.27082</cdr:x>
      <cdr:y>0.66595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0.19585</cdr:x>
      <cdr:y>0.45981</cdr:y>
    </cdr:from>
    <cdr:to>
      <cdr:x>0.3478</cdr:x>
      <cdr:y>0.45981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0.19585</cdr:x>
      <cdr:y>0.45981</cdr:y>
    </cdr:from>
    <cdr:to>
      <cdr:x>0.34708</cdr:x>
      <cdr:y>0.45981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0.19512</cdr:x>
      <cdr:y>0.45981</cdr:y>
    </cdr:from>
    <cdr:to>
      <cdr:x>0.3478</cdr:x>
      <cdr:y>0.45981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0.18049</cdr:x>
      <cdr:y>0.45981</cdr:y>
    </cdr:from>
    <cdr:to>
      <cdr:x>0.35726</cdr:x>
      <cdr:y>0.45981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0.26768</cdr:x>
      <cdr:y>0.66185</cdr:y>
    </cdr:from>
    <cdr:to>
      <cdr:x>0.26768</cdr:x>
      <cdr:y>0.66184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80229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31.7</v>
          </cell>
        </row>
        <row r="18">
          <cell r="I18" t="str">
            <v>中国</v>
          </cell>
          <cell r="M18">
            <v>24.2</v>
          </cell>
        </row>
        <row r="19">
          <cell r="I19" t="str">
            <v>インドネシア</v>
          </cell>
          <cell r="M19">
            <v>14.299999999999999</v>
          </cell>
        </row>
        <row r="20">
          <cell r="I20" t="str">
            <v>フィリピン</v>
          </cell>
          <cell r="M20">
            <v>9.1999999999999993</v>
          </cell>
        </row>
        <row r="21">
          <cell r="I21" t="str">
            <v>ベトナム</v>
          </cell>
          <cell r="M21">
            <v>5</v>
          </cell>
        </row>
        <row r="22">
          <cell r="I22" t="str">
            <v>朝鮮</v>
          </cell>
          <cell r="M22">
            <v>3.5000000000000004</v>
          </cell>
        </row>
        <row r="23">
          <cell r="I23" t="str">
            <v>アメリカ</v>
          </cell>
          <cell r="M23">
            <v>2.6</v>
          </cell>
        </row>
        <row r="24">
          <cell r="I24" t="str">
            <v>タイ</v>
          </cell>
          <cell r="M24">
            <v>2.4</v>
          </cell>
        </row>
        <row r="25">
          <cell r="I25" t="str">
            <v>その他</v>
          </cell>
          <cell r="M25">
            <v>7.1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32.200000000000003</v>
          </cell>
        </row>
        <row r="18">
          <cell r="I18" t="str">
            <v>中国</v>
          </cell>
          <cell r="M18">
            <v>22.1</v>
          </cell>
        </row>
        <row r="19">
          <cell r="I19" t="str">
            <v>インドネシア</v>
          </cell>
          <cell r="M19">
            <v>14.499999999999998</v>
          </cell>
        </row>
        <row r="20">
          <cell r="I20" t="str">
            <v>フィリピン</v>
          </cell>
          <cell r="M20">
            <v>10.5</v>
          </cell>
        </row>
        <row r="21">
          <cell r="I21" t="str">
            <v>ベトナム</v>
          </cell>
          <cell r="M21">
            <v>6.5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アメリカ</v>
          </cell>
          <cell r="M23">
            <v>2.1999999999999997</v>
          </cell>
        </row>
        <row r="24">
          <cell r="I24" t="str">
            <v>タイ</v>
          </cell>
          <cell r="M24">
            <v>1.6</v>
          </cell>
        </row>
        <row r="25">
          <cell r="I25" t="str">
            <v>その他</v>
          </cell>
          <cell r="M25">
            <v>6.8000000000000007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32.1</v>
          </cell>
        </row>
        <row r="18">
          <cell r="I18" t="str">
            <v>中国</v>
          </cell>
          <cell r="M18">
            <v>22.7</v>
          </cell>
        </row>
        <row r="19">
          <cell r="I19" t="str">
            <v>インドネシア</v>
          </cell>
          <cell r="M19">
            <v>14.499999999999998</v>
          </cell>
        </row>
        <row r="20">
          <cell r="I20" t="str">
            <v>フィリピン</v>
          </cell>
          <cell r="M20">
            <v>10.6</v>
          </cell>
        </row>
        <row r="21">
          <cell r="I21" t="str">
            <v>ベトナム</v>
          </cell>
          <cell r="M21">
            <v>6.1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アメリカ</v>
          </cell>
          <cell r="M23">
            <v>2.1999999999999997</v>
          </cell>
        </row>
        <row r="24">
          <cell r="I24" t="str">
            <v>タイ</v>
          </cell>
          <cell r="M24">
            <v>1.6</v>
          </cell>
        </row>
        <row r="25">
          <cell r="I25" t="str">
            <v>その他</v>
          </cell>
          <cell r="M25">
            <v>6.7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31.7</v>
          </cell>
        </row>
        <row r="18">
          <cell r="I18" t="str">
            <v>中国</v>
          </cell>
          <cell r="M18">
            <v>22.5</v>
          </cell>
        </row>
        <row r="19">
          <cell r="I19" t="str">
            <v>インドネシア</v>
          </cell>
          <cell r="M19">
            <v>15.4</v>
          </cell>
        </row>
        <row r="20">
          <cell r="I20" t="str">
            <v>フィリピン</v>
          </cell>
          <cell r="M20">
            <v>10.5</v>
          </cell>
        </row>
        <row r="21">
          <cell r="I21" t="str">
            <v>ベトナム</v>
          </cell>
          <cell r="M21">
            <v>6.7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アメリカ</v>
          </cell>
          <cell r="M23">
            <v>2.1999999999999997</v>
          </cell>
        </row>
        <row r="24">
          <cell r="I24" t="str">
            <v>パキスタン</v>
          </cell>
          <cell r="M24">
            <v>1.0999999999999999</v>
          </cell>
        </row>
        <row r="25">
          <cell r="I25" t="str">
            <v>アフガニスタン</v>
          </cell>
          <cell r="M25">
            <v>1.0999999999999999</v>
          </cell>
        </row>
        <row r="26">
          <cell r="I26" t="str">
            <v>その他</v>
          </cell>
          <cell r="M26">
            <v>5.2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33</v>
          </cell>
        </row>
        <row r="18">
          <cell r="I18" t="str">
            <v>中国</v>
          </cell>
          <cell r="M18">
            <v>23.200000000000003</v>
          </cell>
        </row>
        <row r="19">
          <cell r="I19" t="str">
            <v>インドネシア</v>
          </cell>
          <cell r="M19">
            <v>14.7</v>
          </cell>
        </row>
        <row r="20">
          <cell r="I20" t="str">
            <v>フィリピン</v>
          </cell>
          <cell r="M20">
            <v>9.7000000000000011</v>
          </cell>
        </row>
        <row r="21">
          <cell r="I21" t="str">
            <v>ベトナム</v>
          </cell>
          <cell r="M21">
            <v>5.0999999999999996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アメリカ</v>
          </cell>
          <cell r="M23">
            <v>2.1999999999999997</v>
          </cell>
        </row>
        <row r="24">
          <cell r="I24" t="str">
            <v>タイ</v>
          </cell>
          <cell r="M24">
            <v>1.3</v>
          </cell>
        </row>
        <row r="25">
          <cell r="I25" t="str">
            <v>その他</v>
          </cell>
          <cell r="M25">
            <v>7.3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31.3</v>
          </cell>
        </row>
        <row r="18">
          <cell r="I18" t="str">
            <v>中国</v>
          </cell>
          <cell r="M18">
            <v>24.3</v>
          </cell>
        </row>
        <row r="19">
          <cell r="I19" t="str">
            <v>インドネシア</v>
          </cell>
          <cell r="M19">
            <v>14.000000000000002</v>
          </cell>
        </row>
        <row r="20">
          <cell r="I20" t="str">
            <v>フィリピン</v>
          </cell>
          <cell r="M20">
            <v>9.6</v>
          </cell>
        </row>
        <row r="21">
          <cell r="I21" t="str">
            <v>ベトナム</v>
          </cell>
          <cell r="M21">
            <v>5.7</v>
          </cell>
        </row>
        <row r="22">
          <cell r="I22" t="str">
            <v>朝鮮</v>
          </cell>
          <cell r="M22">
            <v>3.5000000000000004</v>
          </cell>
        </row>
        <row r="23">
          <cell r="I23" t="str">
            <v>マレーシア</v>
          </cell>
          <cell r="M23">
            <v>3.3000000000000003</v>
          </cell>
        </row>
        <row r="24">
          <cell r="I24" t="str">
            <v>アメリカ</v>
          </cell>
          <cell r="M24">
            <v>2.1</v>
          </cell>
        </row>
        <row r="25">
          <cell r="I25" t="str">
            <v>その他</v>
          </cell>
          <cell r="M25">
            <v>6.2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32</v>
          </cell>
        </row>
        <row r="18">
          <cell r="I18" t="str">
            <v>中国</v>
          </cell>
          <cell r="M18">
            <v>23.400000000000002</v>
          </cell>
        </row>
        <row r="19">
          <cell r="I19" t="str">
            <v>インドネシア</v>
          </cell>
          <cell r="M19">
            <v>13.4</v>
          </cell>
        </row>
        <row r="20">
          <cell r="I20" t="str">
            <v>フィリピン</v>
          </cell>
          <cell r="M20">
            <v>9.6</v>
          </cell>
        </row>
        <row r="21">
          <cell r="I21" t="str">
            <v>ベトナム</v>
          </cell>
          <cell r="M21">
            <v>5.8000000000000007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マレーシア</v>
          </cell>
          <cell r="M23">
            <v>3.3000000000000003</v>
          </cell>
        </row>
        <row r="24">
          <cell r="I24" t="str">
            <v>アメリカ</v>
          </cell>
          <cell r="M24">
            <v>2.1999999999999997</v>
          </cell>
        </row>
        <row r="25">
          <cell r="I25" t="str">
            <v>その他</v>
          </cell>
          <cell r="M25">
            <v>6.7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31.3</v>
          </cell>
        </row>
        <row r="18">
          <cell r="I18" t="str">
            <v>中国</v>
          </cell>
          <cell r="M18">
            <v>23.3</v>
          </cell>
        </row>
        <row r="19">
          <cell r="I19" t="str">
            <v>インドネシア</v>
          </cell>
          <cell r="M19">
            <v>14.799999999999999</v>
          </cell>
        </row>
        <row r="20">
          <cell r="I20" t="str">
            <v>フィリピン</v>
          </cell>
          <cell r="M20">
            <v>9.7000000000000011</v>
          </cell>
        </row>
        <row r="21">
          <cell r="I21" t="str">
            <v>ベトナム</v>
          </cell>
          <cell r="M21">
            <v>5.5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マレーシア</v>
          </cell>
          <cell r="M23">
            <v>3.3000000000000003</v>
          </cell>
        </row>
        <row r="24">
          <cell r="I24" t="str">
            <v>アメリカ</v>
          </cell>
          <cell r="M24">
            <v>1.7999999999999998</v>
          </cell>
        </row>
        <row r="25">
          <cell r="I25" t="str">
            <v>その他</v>
          </cell>
          <cell r="M25">
            <v>6.8000000000000007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32.1</v>
          </cell>
        </row>
        <row r="18">
          <cell r="I18" t="str">
            <v>中国</v>
          </cell>
          <cell r="M18">
            <v>22.6</v>
          </cell>
        </row>
        <row r="19">
          <cell r="I19" t="str">
            <v>インドネシア</v>
          </cell>
          <cell r="M19">
            <v>13.600000000000001</v>
          </cell>
        </row>
        <row r="20">
          <cell r="I20" t="str">
            <v>フィリピン</v>
          </cell>
          <cell r="M20">
            <v>10.100000000000001</v>
          </cell>
        </row>
        <row r="21">
          <cell r="I21" t="str">
            <v>ベトナム</v>
          </cell>
          <cell r="M21">
            <v>5.7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マレーシア</v>
          </cell>
          <cell r="M23">
            <v>3.4000000000000004</v>
          </cell>
        </row>
        <row r="24">
          <cell r="I24" t="str">
            <v>アメリカ</v>
          </cell>
          <cell r="M24">
            <v>2</v>
          </cell>
        </row>
        <row r="25">
          <cell r="I25" t="str">
            <v>その他</v>
          </cell>
          <cell r="M25">
            <v>7.0000000000000009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31.3</v>
          </cell>
        </row>
        <row r="18">
          <cell r="I18" t="str">
            <v>中国</v>
          </cell>
          <cell r="M18">
            <v>21.7</v>
          </cell>
        </row>
        <row r="19">
          <cell r="I19" t="str">
            <v>インドネシア</v>
          </cell>
          <cell r="M19">
            <v>16</v>
          </cell>
        </row>
        <row r="20">
          <cell r="I20" t="str">
            <v>フィリピン</v>
          </cell>
          <cell r="M20">
            <v>9.9</v>
          </cell>
        </row>
        <row r="21">
          <cell r="I21" t="str">
            <v>ベトナム</v>
          </cell>
          <cell r="M21">
            <v>6</v>
          </cell>
        </row>
        <row r="22">
          <cell r="I22" t="str">
            <v>朝鮮</v>
          </cell>
          <cell r="M22">
            <v>3.5000000000000004</v>
          </cell>
        </row>
        <row r="23">
          <cell r="I23" t="str">
            <v>マレーシア</v>
          </cell>
          <cell r="M23">
            <v>2.2999999999999998</v>
          </cell>
        </row>
        <row r="24">
          <cell r="I24" t="str">
            <v>アメリカ</v>
          </cell>
          <cell r="M24">
            <v>2.1</v>
          </cell>
        </row>
        <row r="25">
          <cell r="I25" t="str">
            <v>その他</v>
          </cell>
          <cell r="M25">
            <v>7.1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31.4</v>
          </cell>
        </row>
        <row r="18">
          <cell r="I18" t="str">
            <v>中国</v>
          </cell>
          <cell r="M18">
            <v>21.7</v>
          </cell>
        </row>
        <row r="19">
          <cell r="I19" t="str">
            <v>インドネシア</v>
          </cell>
          <cell r="M19">
            <v>14.399999999999999</v>
          </cell>
        </row>
        <row r="20">
          <cell r="I20" t="str">
            <v>フィリピン</v>
          </cell>
          <cell r="M20">
            <v>10</v>
          </cell>
        </row>
        <row r="21">
          <cell r="I21" t="str">
            <v>ベトナム</v>
          </cell>
          <cell r="M21">
            <v>6.9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マレーシア</v>
          </cell>
          <cell r="M23">
            <v>2.4</v>
          </cell>
        </row>
        <row r="24">
          <cell r="I24" t="str">
            <v>米国</v>
          </cell>
          <cell r="M24">
            <v>2</v>
          </cell>
        </row>
        <row r="25">
          <cell r="I25" t="str">
            <v>タイ</v>
          </cell>
          <cell r="M25">
            <v>1.4000000000000001</v>
          </cell>
        </row>
        <row r="26">
          <cell r="I26" t="str">
            <v>その他</v>
          </cell>
          <cell r="M26">
            <v>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32.1</v>
          </cell>
        </row>
        <row r="18">
          <cell r="I18" t="str">
            <v>中国</v>
          </cell>
          <cell r="M18">
            <v>22.1</v>
          </cell>
        </row>
        <row r="19">
          <cell r="I19" t="str">
            <v>インドネシア</v>
          </cell>
          <cell r="M19">
            <v>14.499999999999998</v>
          </cell>
        </row>
        <row r="20">
          <cell r="I20" t="str">
            <v>フィリピン</v>
          </cell>
          <cell r="M20">
            <v>10.299999999999999</v>
          </cell>
        </row>
        <row r="21">
          <cell r="I21" t="str">
            <v>ベトナム</v>
          </cell>
          <cell r="M21">
            <v>7.0000000000000009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米国</v>
          </cell>
          <cell r="M23">
            <v>2.1999999999999997</v>
          </cell>
        </row>
        <row r="24">
          <cell r="I24" t="str">
            <v>タイ</v>
          </cell>
          <cell r="M24">
            <v>1.5</v>
          </cell>
        </row>
        <row r="25">
          <cell r="I25" t="str">
            <v>パキスタン</v>
          </cell>
          <cell r="M25">
            <v>1.2</v>
          </cell>
        </row>
        <row r="26">
          <cell r="I26" t="str">
            <v>その他</v>
          </cell>
          <cell r="M26">
            <v>5.7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104</v>
      </c>
      <c r="D6" s="34">
        <v>116</v>
      </c>
      <c r="E6" s="34">
        <v>220</v>
      </c>
      <c r="F6" s="35">
        <f t="shared" ref="F6:F28" si="0">ROUND(E6/$E$29,3)*100</f>
        <v>31.7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9">
        <v>46</v>
      </c>
      <c r="D7" s="39">
        <v>122</v>
      </c>
      <c r="E7" s="34">
        <v>168</v>
      </c>
      <c r="F7" s="35">
        <f t="shared" si="0"/>
        <v>24.2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7</v>
      </c>
      <c r="B8" s="38" t="s">
        <v>12</v>
      </c>
      <c r="C8" s="39">
        <v>11</v>
      </c>
      <c r="D8" s="39">
        <v>7</v>
      </c>
      <c r="E8" s="34">
        <v>18</v>
      </c>
      <c r="F8" s="35">
        <f t="shared" si="0"/>
        <v>2.6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13</v>
      </c>
      <c r="C9" s="39">
        <v>0</v>
      </c>
      <c r="D9" s="39">
        <v>1</v>
      </c>
      <c r="E9" s="34">
        <v>1</v>
      </c>
      <c r="F9" s="35">
        <f t="shared" si="0"/>
        <v>0.1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9">
        <v>10</v>
      </c>
      <c r="D10" s="39">
        <v>54</v>
      </c>
      <c r="E10" s="34">
        <v>64</v>
      </c>
      <c r="F10" s="35">
        <f t="shared" si="0"/>
        <v>9.1999999999999993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8</v>
      </c>
      <c r="B11" s="38" t="s">
        <v>15</v>
      </c>
      <c r="C11" s="39">
        <v>8</v>
      </c>
      <c r="D11" s="39">
        <v>9</v>
      </c>
      <c r="E11" s="34">
        <v>17</v>
      </c>
      <c r="F11" s="35">
        <f t="shared" si="0"/>
        <v>2.4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13</v>
      </c>
      <c r="B12" s="38" t="s">
        <v>16</v>
      </c>
      <c r="C12" s="39">
        <v>3</v>
      </c>
      <c r="D12" s="39">
        <v>1</v>
      </c>
      <c r="E12" s="34">
        <v>4</v>
      </c>
      <c r="F12" s="35">
        <f t="shared" si="0"/>
        <v>0.6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13</v>
      </c>
      <c r="B13" s="38" t="s">
        <v>17</v>
      </c>
      <c r="C13" s="39">
        <v>3</v>
      </c>
      <c r="D13" s="39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9">
        <v>98</v>
      </c>
      <c r="D14" s="39">
        <v>1</v>
      </c>
      <c r="E14" s="34">
        <v>99</v>
      </c>
      <c r="F14" s="35">
        <f t="shared" si="0"/>
        <v>14.299999999999999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9">
        <v>18</v>
      </c>
      <c r="D15" s="39">
        <v>17</v>
      </c>
      <c r="E15" s="34">
        <v>35</v>
      </c>
      <c r="F15" s="35">
        <f t="shared" si="0"/>
        <v>5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15</v>
      </c>
      <c r="B16" s="38" t="s">
        <v>20</v>
      </c>
      <c r="C16" s="39">
        <v>2</v>
      </c>
      <c r="D16" s="39">
        <v>1</v>
      </c>
      <c r="E16" s="34">
        <v>3</v>
      </c>
      <c r="F16" s="35">
        <f t="shared" si="0"/>
        <v>0.4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17</v>
      </c>
      <c r="B17" s="38" t="s">
        <v>22</v>
      </c>
      <c r="C17" s="39">
        <v>0</v>
      </c>
      <c r="D17" s="39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104</v>
      </c>
      <c r="K17" s="52">
        <v>116</v>
      </c>
      <c r="L17" s="52">
        <v>220</v>
      </c>
      <c r="M17" s="53">
        <f t="shared" ref="M17:M24" si="3">VLOOKUP($H17,$A$6:$F$26,6,FALSE)</f>
        <v>31.7</v>
      </c>
      <c r="N17" s="31"/>
    </row>
    <row r="18" spans="1:29" ht="20.100000000000001" customHeight="1" x14ac:dyDescent="0.15">
      <c r="A18" s="32">
        <f t="shared" si="1"/>
        <v>11</v>
      </c>
      <c r="B18" s="38" t="s">
        <v>23</v>
      </c>
      <c r="C18" s="39">
        <v>6</v>
      </c>
      <c r="D18" s="39">
        <v>0</v>
      </c>
      <c r="E18" s="34">
        <v>6</v>
      </c>
      <c r="F18" s="35">
        <f t="shared" si="0"/>
        <v>0.89999999999999991</v>
      </c>
      <c r="G18" s="40"/>
      <c r="H18" s="50">
        <v>2</v>
      </c>
      <c r="I18" s="54" t="str">
        <f t="shared" si="2"/>
        <v>中国</v>
      </c>
      <c r="J18" s="55">
        <v>46</v>
      </c>
      <c r="K18" s="55">
        <v>122</v>
      </c>
      <c r="L18" s="52">
        <v>168</v>
      </c>
      <c r="M18" s="56">
        <f t="shared" si="3"/>
        <v>24.2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11</v>
      </c>
      <c r="B19" s="38" t="s">
        <v>24</v>
      </c>
      <c r="C19" s="39">
        <v>4</v>
      </c>
      <c r="D19" s="39">
        <v>2</v>
      </c>
      <c r="E19" s="34">
        <v>6</v>
      </c>
      <c r="F19" s="35">
        <f t="shared" si="0"/>
        <v>0.89999999999999991</v>
      </c>
      <c r="G19" s="40"/>
      <c r="H19" s="50">
        <v>3</v>
      </c>
      <c r="I19" s="54" t="str">
        <f t="shared" si="2"/>
        <v>インドネシア</v>
      </c>
      <c r="J19" s="55">
        <v>98</v>
      </c>
      <c r="K19" s="55">
        <v>1</v>
      </c>
      <c r="L19" s="52">
        <v>99</v>
      </c>
      <c r="M19" s="56">
        <f t="shared" si="3"/>
        <v>14.299999999999999</v>
      </c>
      <c r="N19" s="31"/>
    </row>
    <row r="20" spans="1:29" ht="20.100000000000001" customHeight="1" x14ac:dyDescent="0.15">
      <c r="A20" s="32">
        <f t="shared" si="1"/>
        <v>9</v>
      </c>
      <c r="B20" s="38" t="s">
        <v>25</v>
      </c>
      <c r="C20" s="39">
        <v>6</v>
      </c>
      <c r="D20" s="39">
        <v>3</v>
      </c>
      <c r="E20" s="34">
        <v>9</v>
      </c>
      <c r="F20" s="35">
        <f t="shared" si="0"/>
        <v>1.3</v>
      </c>
      <c r="G20" s="40"/>
      <c r="H20" s="50">
        <v>4</v>
      </c>
      <c r="I20" s="54" t="str">
        <f t="shared" si="2"/>
        <v>フィリピン</v>
      </c>
      <c r="J20" s="55">
        <v>10</v>
      </c>
      <c r="K20" s="55">
        <v>54</v>
      </c>
      <c r="L20" s="52">
        <v>64</v>
      </c>
      <c r="M20" s="56">
        <f t="shared" si="3"/>
        <v>9.1999999999999993</v>
      </c>
      <c r="N20" s="31"/>
    </row>
    <row r="21" spans="1:29" ht="20.100000000000001" customHeight="1" x14ac:dyDescent="0.15">
      <c r="A21" s="32">
        <f t="shared" si="1"/>
        <v>16</v>
      </c>
      <c r="B21" s="38" t="s">
        <v>26</v>
      </c>
      <c r="C21" s="39">
        <v>2</v>
      </c>
      <c r="D21" s="39">
        <v>0</v>
      </c>
      <c r="E21" s="34">
        <v>2</v>
      </c>
      <c r="F21" s="35">
        <f t="shared" si="0"/>
        <v>0.3</v>
      </c>
      <c r="G21" s="40"/>
      <c r="H21" s="50">
        <v>5</v>
      </c>
      <c r="I21" s="54" t="str">
        <f t="shared" si="2"/>
        <v>ベトナム</v>
      </c>
      <c r="J21" s="55">
        <v>18</v>
      </c>
      <c r="K21" s="55">
        <v>17</v>
      </c>
      <c r="L21" s="52">
        <v>35</v>
      </c>
      <c r="M21" s="56">
        <f t="shared" si="3"/>
        <v>5</v>
      </c>
    </row>
    <row r="22" spans="1:29" ht="20.100000000000001" customHeight="1" x14ac:dyDescent="0.15">
      <c r="A22" s="32">
        <f t="shared" si="1"/>
        <v>17</v>
      </c>
      <c r="B22" s="38" t="s">
        <v>27</v>
      </c>
      <c r="C22" s="39">
        <v>0</v>
      </c>
      <c r="D22" s="39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14</v>
      </c>
      <c r="K22" s="55">
        <v>10</v>
      </c>
      <c r="L22" s="52">
        <v>24</v>
      </c>
      <c r="M22" s="56">
        <f t="shared" si="3"/>
        <v>3.5000000000000004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9">
        <v>14</v>
      </c>
      <c r="D23" s="39">
        <v>10</v>
      </c>
      <c r="E23" s="34">
        <v>24</v>
      </c>
      <c r="F23" s="35">
        <f t="shared" si="0"/>
        <v>3.5000000000000004</v>
      </c>
      <c r="G23" s="40"/>
      <c r="H23" s="50">
        <v>7</v>
      </c>
      <c r="I23" s="54" t="str">
        <f t="shared" si="2"/>
        <v>アメリカ</v>
      </c>
      <c r="J23" s="55">
        <v>11</v>
      </c>
      <c r="K23" s="55">
        <v>7</v>
      </c>
      <c r="L23" s="52">
        <v>18</v>
      </c>
      <c r="M23" s="56">
        <f t="shared" si="3"/>
        <v>2.6</v>
      </c>
    </row>
    <row r="24" spans="1:29" ht="20.100000000000001" customHeight="1" x14ac:dyDescent="0.15">
      <c r="A24" s="32">
        <f t="shared" si="1"/>
        <v>17</v>
      </c>
      <c r="B24" s="38" t="s">
        <v>29</v>
      </c>
      <c r="C24" s="39">
        <v>0</v>
      </c>
      <c r="D24" s="39">
        <v>1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タイ</v>
      </c>
      <c r="J24" s="55">
        <v>8</v>
      </c>
      <c r="K24" s="55">
        <v>9</v>
      </c>
      <c r="L24" s="52">
        <v>17</v>
      </c>
      <c r="M24" s="56">
        <f t="shared" si="3"/>
        <v>2.4</v>
      </c>
    </row>
    <row r="25" spans="1:29" ht="20.100000000000001" customHeight="1" x14ac:dyDescent="0.15">
      <c r="A25" s="32">
        <f t="shared" si="1"/>
        <v>10</v>
      </c>
      <c r="B25" s="38" t="s">
        <v>30</v>
      </c>
      <c r="C25" s="39">
        <v>8</v>
      </c>
      <c r="D25" s="39">
        <v>0</v>
      </c>
      <c r="E25" s="34">
        <v>8</v>
      </c>
      <c r="F25" s="35">
        <f t="shared" si="0"/>
        <v>1.2</v>
      </c>
      <c r="G25" s="40"/>
      <c r="H25" s="58"/>
      <c r="I25" s="59" t="s">
        <v>31</v>
      </c>
      <c r="J25" s="60">
        <v>36</v>
      </c>
      <c r="K25" s="60">
        <v>13</v>
      </c>
      <c r="L25" s="61">
        <v>49</v>
      </c>
      <c r="M25" s="62">
        <f>ROUND(L25/$E$29,3)*100</f>
        <v>7.1</v>
      </c>
    </row>
    <row r="26" spans="1:29" ht="20.100000000000001" customHeight="1" x14ac:dyDescent="0.15">
      <c r="A26" s="32">
        <f t="shared" si="1"/>
        <v>17</v>
      </c>
      <c r="B26" s="63" t="s">
        <v>32</v>
      </c>
      <c r="C26" s="64">
        <v>1</v>
      </c>
      <c r="D26" s="64">
        <v>0</v>
      </c>
      <c r="E26" s="64">
        <v>1</v>
      </c>
      <c r="F26" s="64">
        <f t="shared" si="0"/>
        <v>0.1</v>
      </c>
      <c r="G26" s="65"/>
      <c r="H26" s="41"/>
      <c r="J26" s="66">
        <f>C29</f>
        <v>345</v>
      </c>
      <c r="K26" s="66">
        <f>D29</f>
        <v>349</v>
      </c>
      <c r="L26" s="66">
        <f>E29</f>
        <v>694</v>
      </c>
      <c r="M26" s="67">
        <f>SUM(M17:M25)</f>
        <v>100</v>
      </c>
    </row>
    <row r="27" spans="1:29" ht="20.100000000000001" customHeight="1" x14ac:dyDescent="0.15">
      <c r="A27" s="32">
        <f t="shared" si="1"/>
        <v>17</v>
      </c>
      <c r="B27" s="63" t="s">
        <v>33</v>
      </c>
      <c r="C27" s="64">
        <v>1</v>
      </c>
      <c r="D27" s="64">
        <v>0</v>
      </c>
      <c r="E27" s="6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customHeight="1" x14ac:dyDescent="0.15">
      <c r="A28" s="32">
        <f t="shared" si="1"/>
        <v>17</v>
      </c>
      <c r="B28" s="63" t="s">
        <v>34</v>
      </c>
      <c r="C28" s="64">
        <v>0</v>
      </c>
      <c r="D28" s="64">
        <v>1</v>
      </c>
      <c r="E28" s="64">
        <v>1</v>
      </c>
      <c r="F28" s="64">
        <f t="shared" si="0"/>
        <v>0.1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345</v>
      </c>
      <c r="D29" s="39">
        <f>SUM(D6:D28)</f>
        <v>349</v>
      </c>
      <c r="E29" s="39">
        <f>SUM(E6:E28)</f>
        <v>694</v>
      </c>
      <c r="F29" s="70">
        <f>SUM(F6:F28)</f>
        <v>99.799999999999969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38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B1" zoomScale="85" zoomScaleNormal="85" workbookViewId="0">
      <selection activeCell="B2" sqref="B2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60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$F$6:$F$29)</f>
        <v>1</v>
      </c>
      <c r="B6" s="33" t="s">
        <v>10</v>
      </c>
      <c r="C6" s="34">
        <v>106</v>
      </c>
      <c r="D6" s="34">
        <v>117</v>
      </c>
      <c r="E6" s="34">
        <f>SUM(C6:D6)</f>
        <v>223</v>
      </c>
      <c r="F6" s="35">
        <f t="shared" ref="F6:F29" si="0">ROUND(E6/$E$30,3)*100</f>
        <v>32.200000000000003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9" si="1">_xlfn.RANK.EQ(F7,                                                                                                                                                                                                            $F$6:$F$29)</f>
        <v>2</v>
      </c>
      <c r="B7" s="38" t="s">
        <v>11</v>
      </c>
      <c r="C7" s="34">
        <v>39</v>
      </c>
      <c r="D7" s="34">
        <v>114</v>
      </c>
      <c r="E7" s="34">
        <f t="shared" ref="E7:E29" si="2">SUM(C7:D7)</f>
        <v>153</v>
      </c>
      <c r="F7" s="35">
        <f t="shared" si="0"/>
        <v>22.1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7</v>
      </c>
      <c r="B8" s="38" t="s">
        <v>61</v>
      </c>
      <c r="C8" s="34">
        <v>11</v>
      </c>
      <c r="D8" s="34">
        <v>4</v>
      </c>
      <c r="E8" s="34">
        <f t="shared" si="2"/>
        <v>15</v>
      </c>
      <c r="F8" s="35">
        <f t="shared" si="0"/>
        <v>2.1999999999999997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16</v>
      </c>
      <c r="B9" s="38" t="s">
        <v>62</v>
      </c>
      <c r="C9" s="34">
        <v>1</v>
      </c>
      <c r="D9" s="34">
        <v>1</v>
      </c>
      <c r="E9" s="34">
        <f t="shared" si="2"/>
        <v>2</v>
      </c>
      <c r="F9" s="35">
        <f t="shared" si="0"/>
        <v>0.3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4">
        <v>10</v>
      </c>
      <c r="D10" s="34">
        <v>63</v>
      </c>
      <c r="E10" s="34">
        <f t="shared" si="2"/>
        <v>73</v>
      </c>
      <c r="F10" s="35">
        <f t="shared" si="0"/>
        <v>10.5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8</v>
      </c>
      <c r="B11" s="38" t="s">
        <v>15</v>
      </c>
      <c r="C11" s="34">
        <v>3</v>
      </c>
      <c r="D11" s="34">
        <v>8</v>
      </c>
      <c r="E11" s="34">
        <f t="shared" si="2"/>
        <v>11</v>
      </c>
      <c r="F11" s="35">
        <f t="shared" si="0"/>
        <v>1.6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13</v>
      </c>
      <c r="B12" s="38" t="s">
        <v>16</v>
      </c>
      <c r="C12" s="34">
        <v>3</v>
      </c>
      <c r="D12" s="34">
        <v>1</v>
      </c>
      <c r="E12" s="34">
        <f t="shared" si="2"/>
        <v>4</v>
      </c>
      <c r="F12" s="35">
        <f t="shared" si="0"/>
        <v>0.6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11</v>
      </c>
      <c r="B13" s="38" t="s">
        <v>17</v>
      </c>
      <c r="C13" s="34">
        <v>5</v>
      </c>
      <c r="D13" s="34">
        <v>1</v>
      </c>
      <c r="E13" s="34">
        <f t="shared" si="2"/>
        <v>6</v>
      </c>
      <c r="F13" s="35">
        <f t="shared" si="0"/>
        <v>0.89999999999999991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4">
        <v>93</v>
      </c>
      <c r="D14" s="34">
        <v>7</v>
      </c>
      <c r="E14" s="34">
        <f t="shared" si="2"/>
        <v>100</v>
      </c>
      <c r="F14" s="35">
        <f t="shared" si="0"/>
        <v>14.499999999999998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4">
        <v>24</v>
      </c>
      <c r="D15" s="34">
        <v>21</v>
      </c>
      <c r="E15" s="34">
        <f t="shared" si="2"/>
        <v>45</v>
      </c>
      <c r="F15" s="35">
        <f t="shared" si="0"/>
        <v>6.5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14</v>
      </c>
      <c r="B16" s="38" t="s">
        <v>20</v>
      </c>
      <c r="C16" s="34">
        <v>2</v>
      </c>
      <c r="D16" s="34">
        <v>1</v>
      </c>
      <c r="E16" s="34">
        <f t="shared" si="2"/>
        <v>3</v>
      </c>
      <c r="F16" s="35">
        <f t="shared" si="0"/>
        <v>0.4</v>
      </c>
      <c r="G16" s="40"/>
      <c r="H16" s="45" t="s">
        <v>63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18</v>
      </c>
      <c r="B17" s="38" t="s">
        <v>22</v>
      </c>
      <c r="C17" s="34">
        <v>0</v>
      </c>
      <c r="D17" s="34">
        <v>1</v>
      </c>
      <c r="E17" s="34">
        <f t="shared" si="2"/>
        <v>1</v>
      </c>
      <c r="F17" s="35">
        <f t="shared" si="0"/>
        <v>0.1</v>
      </c>
      <c r="G17" s="40"/>
      <c r="H17" s="50">
        <v>1</v>
      </c>
      <c r="I17" s="51" t="s">
        <v>10</v>
      </c>
      <c r="J17" s="52">
        <v>106</v>
      </c>
      <c r="K17" s="52">
        <v>117</v>
      </c>
      <c r="L17" s="52">
        <v>223</v>
      </c>
      <c r="M17" s="53">
        <f>VLOOKUP($H17,$A$6:$F$26,6,FALSE)</f>
        <v>32.200000000000003</v>
      </c>
      <c r="N17" s="31"/>
    </row>
    <row r="18" spans="1:29" ht="20.100000000000001" customHeight="1" x14ac:dyDescent="0.15">
      <c r="A18" s="32">
        <f t="shared" si="1"/>
        <v>9</v>
      </c>
      <c r="B18" s="38" t="s">
        <v>23</v>
      </c>
      <c r="C18" s="34">
        <v>8</v>
      </c>
      <c r="D18" s="34">
        <v>0</v>
      </c>
      <c r="E18" s="34">
        <f t="shared" si="2"/>
        <v>8</v>
      </c>
      <c r="F18" s="35">
        <f t="shared" si="0"/>
        <v>1.2</v>
      </c>
      <c r="G18" s="40"/>
      <c r="H18" s="50">
        <v>2</v>
      </c>
      <c r="I18" s="54" t="s">
        <v>11</v>
      </c>
      <c r="J18" s="55">
        <v>39</v>
      </c>
      <c r="K18" s="55">
        <v>114</v>
      </c>
      <c r="L18" s="52">
        <v>153</v>
      </c>
      <c r="M18" s="56">
        <f t="shared" ref="M18:M24" si="3">VLOOKUP($H18,$A$6:$F$26,6,FALSE)</f>
        <v>22.1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11</v>
      </c>
      <c r="B19" s="38" t="s">
        <v>24</v>
      </c>
      <c r="C19" s="34">
        <v>4</v>
      </c>
      <c r="D19" s="34">
        <v>2</v>
      </c>
      <c r="E19" s="34">
        <f t="shared" si="2"/>
        <v>6</v>
      </c>
      <c r="F19" s="35">
        <f t="shared" si="0"/>
        <v>0.89999999999999991</v>
      </c>
      <c r="G19" s="40"/>
      <c r="H19" s="50">
        <v>3</v>
      </c>
      <c r="I19" s="54" t="s">
        <v>18</v>
      </c>
      <c r="J19" s="55">
        <v>93</v>
      </c>
      <c r="K19" s="55">
        <v>7</v>
      </c>
      <c r="L19" s="52">
        <v>100</v>
      </c>
      <c r="M19" s="56">
        <f t="shared" si="3"/>
        <v>14.499999999999998</v>
      </c>
      <c r="N19" s="31"/>
    </row>
    <row r="20" spans="1:29" ht="20.100000000000001" customHeight="1" x14ac:dyDescent="0.15">
      <c r="A20" s="32">
        <f t="shared" si="1"/>
        <v>16</v>
      </c>
      <c r="B20" s="38" t="s">
        <v>25</v>
      </c>
      <c r="C20" s="34">
        <v>1</v>
      </c>
      <c r="D20" s="34">
        <v>1</v>
      </c>
      <c r="E20" s="34">
        <f t="shared" si="2"/>
        <v>2</v>
      </c>
      <c r="F20" s="35">
        <f t="shared" si="0"/>
        <v>0.3</v>
      </c>
      <c r="G20" s="40"/>
      <c r="H20" s="50">
        <v>4</v>
      </c>
      <c r="I20" s="54" t="s">
        <v>14</v>
      </c>
      <c r="J20" s="55">
        <v>10</v>
      </c>
      <c r="K20" s="55">
        <v>63</v>
      </c>
      <c r="L20" s="52">
        <v>73</v>
      </c>
      <c r="M20" s="56">
        <f t="shared" si="3"/>
        <v>10.5</v>
      </c>
      <c r="N20" s="31"/>
    </row>
    <row r="21" spans="1:29" ht="20.100000000000001" customHeight="1" x14ac:dyDescent="0.15">
      <c r="A21" s="32">
        <f t="shared" si="1"/>
        <v>18</v>
      </c>
      <c r="B21" s="38" t="s">
        <v>26</v>
      </c>
      <c r="C21" s="34">
        <v>1</v>
      </c>
      <c r="D21" s="34">
        <v>0</v>
      </c>
      <c r="E21" s="34">
        <f t="shared" si="2"/>
        <v>1</v>
      </c>
      <c r="F21" s="35">
        <f t="shared" si="0"/>
        <v>0.1</v>
      </c>
      <c r="G21" s="40"/>
      <c r="H21" s="50">
        <v>5</v>
      </c>
      <c r="I21" s="54" t="s">
        <v>19</v>
      </c>
      <c r="J21" s="55">
        <v>24</v>
      </c>
      <c r="K21" s="55">
        <v>21</v>
      </c>
      <c r="L21" s="52">
        <v>45</v>
      </c>
      <c r="M21" s="56">
        <f t="shared" si="3"/>
        <v>6.5</v>
      </c>
    </row>
    <row r="22" spans="1:29" ht="20.100000000000001" customHeight="1" x14ac:dyDescent="0.15">
      <c r="A22" s="32">
        <f t="shared" si="1"/>
        <v>18</v>
      </c>
      <c r="B22" s="38" t="s">
        <v>27</v>
      </c>
      <c r="C22" s="34">
        <v>0</v>
      </c>
      <c r="D22" s="34">
        <v>1</v>
      </c>
      <c r="E22" s="34">
        <f t="shared" si="2"/>
        <v>1</v>
      </c>
      <c r="F22" s="35">
        <f t="shared" si="0"/>
        <v>0.1</v>
      </c>
      <c r="G22" s="40"/>
      <c r="H22" s="50">
        <v>6</v>
      </c>
      <c r="I22" s="54" t="s">
        <v>28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4">
        <v>15</v>
      </c>
      <c r="D23" s="34">
        <v>10</v>
      </c>
      <c r="E23" s="34">
        <f t="shared" si="2"/>
        <v>25</v>
      </c>
      <c r="F23" s="35">
        <f t="shared" si="0"/>
        <v>3.5999999999999996</v>
      </c>
      <c r="G23" s="40"/>
      <c r="H23" s="50">
        <v>7</v>
      </c>
      <c r="I23" s="54" t="s">
        <v>64</v>
      </c>
      <c r="J23" s="55">
        <v>11</v>
      </c>
      <c r="K23" s="55">
        <v>4</v>
      </c>
      <c r="L23" s="52">
        <v>15</v>
      </c>
      <c r="M23" s="56">
        <f t="shared" si="3"/>
        <v>2.1999999999999997</v>
      </c>
    </row>
    <row r="24" spans="1:29" ht="20.100000000000001" customHeight="1" x14ac:dyDescent="0.15">
      <c r="A24" s="32">
        <f t="shared" si="1"/>
        <v>18</v>
      </c>
      <c r="B24" s="38" t="s">
        <v>29</v>
      </c>
      <c r="C24" s="34">
        <v>0</v>
      </c>
      <c r="D24" s="34">
        <v>1</v>
      </c>
      <c r="E24" s="34">
        <f t="shared" si="2"/>
        <v>1</v>
      </c>
      <c r="F24" s="35">
        <f t="shared" si="0"/>
        <v>0.1</v>
      </c>
      <c r="G24" s="40"/>
      <c r="H24" s="50">
        <v>8</v>
      </c>
      <c r="I24" s="54" t="s">
        <v>15</v>
      </c>
      <c r="J24" s="55">
        <v>3</v>
      </c>
      <c r="K24" s="55">
        <v>8</v>
      </c>
      <c r="L24" s="52">
        <v>11</v>
      </c>
      <c r="M24" s="56">
        <f t="shared" si="3"/>
        <v>1.6</v>
      </c>
    </row>
    <row r="25" spans="1:29" ht="20.100000000000001" customHeight="1" x14ac:dyDescent="0.15">
      <c r="A25" s="32">
        <f t="shared" si="1"/>
        <v>14</v>
      </c>
      <c r="B25" s="38" t="s">
        <v>30</v>
      </c>
      <c r="C25" s="34">
        <v>2</v>
      </c>
      <c r="D25" s="34">
        <v>1</v>
      </c>
      <c r="E25" s="34">
        <f t="shared" si="2"/>
        <v>3</v>
      </c>
      <c r="F25" s="35">
        <f t="shared" si="0"/>
        <v>0.4</v>
      </c>
      <c r="G25" s="40"/>
      <c r="H25" s="58"/>
      <c r="I25" s="59" t="s">
        <v>57</v>
      </c>
      <c r="J25" s="60">
        <v>36</v>
      </c>
      <c r="K25" s="60">
        <v>11</v>
      </c>
      <c r="L25" s="61">
        <v>47</v>
      </c>
      <c r="M25" s="62">
        <f>ROUND(L25/$E$30,3)*100</f>
        <v>6.8000000000000007</v>
      </c>
    </row>
    <row r="26" spans="1:29" ht="20.100000000000001" customHeight="1" x14ac:dyDescent="0.15">
      <c r="A26" s="32">
        <f t="shared" si="1"/>
        <v>10</v>
      </c>
      <c r="B26" s="63" t="s">
        <v>32</v>
      </c>
      <c r="C26" s="34">
        <v>7</v>
      </c>
      <c r="D26" s="34">
        <v>0</v>
      </c>
      <c r="E26" s="34">
        <f t="shared" si="2"/>
        <v>7</v>
      </c>
      <c r="F26" s="87">
        <f t="shared" si="0"/>
        <v>1</v>
      </c>
      <c r="G26" s="65"/>
      <c r="H26" s="41"/>
      <c r="J26" s="66">
        <f>SUM(J17:J25)</f>
        <v>337</v>
      </c>
      <c r="K26" s="66">
        <f>SUM(K17:K25)</f>
        <v>355</v>
      </c>
      <c r="L26" s="66">
        <f>SUM(L17:L25)</f>
        <v>692</v>
      </c>
      <c r="M26" s="67">
        <f>SUM(M17:M25)</f>
        <v>99.999999999999986</v>
      </c>
    </row>
    <row r="27" spans="1:29" ht="20.100000000000001" customHeight="1" x14ac:dyDescent="0.15">
      <c r="A27" s="32">
        <f t="shared" si="1"/>
        <v>18</v>
      </c>
      <c r="B27" s="63" t="s">
        <v>33</v>
      </c>
      <c r="C27" s="34">
        <v>1</v>
      </c>
      <c r="D27" s="34">
        <v>0</v>
      </c>
      <c r="E27" s="34">
        <f t="shared" si="2"/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customHeight="1" x14ac:dyDescent="0.15">
      <c r="A28" s="32"/>
      <c r="B28" s="63" t="s">
        <v>65</v>
      </c>
      <c r="C28" s="34">
        <v>1</v>
      </c>
      <c r="D28" s="34">
        <v>0</v>
      </c>
      <c r="E28" s="34">
        <f t="shared" si="2"/>
        <v>1</v>
      </c>
      <c r="F28" s="64">
        <f t="shared" si="0"/>
        <v>0.1</v>
      </c>
      <c r="G28" s="65"/>
      <c r="H28" s="41"/>
      <c r="J28" s="66"/>
      <c r="K28" s="66"/>
      <c r="L28" s="66"/>
      <c r="M28" s="67"/>
    </row>
    <row r="29" spans="1:29" ht="20.100000000000001" hidden="1" customHeight="1" x14ac:dyDescent="0.15">
      <c r="A29" s="32">
        <f t="shared" si="1"/>
        <v>24</v>
      </c>
      <c r="B29" s="63" t="s">
        <v>34</v>
      </c>
      <c r="C29" s="34">
        <v>0</v>
      </c>
      <c r="D29" s="34">
        <v>0</v>
      </c>
      <c r="E29" s="34">
        <f t="shared" si="2"/>
        <v>0</v>
      </c>
      <c r="F29" s="64">
        <f t="shared" si="0"/>
        <v>0</v>
      </c>
      <c r="G29" s="65"/>
      <c r="H29" s="41"/>
      <c r="J29" s="66"/>
      <c r="K29" s="66"/>
      <c r="L29" s="66"/>
      <c r="M29" s="67"/>
    </row>
    <row r="30" spans="1:29" ht="18" customHeight="1" x14ac:dyDescent="0.15">
      <c r="A30" s="68"/>
      <c r="B30" s="69" t="s">
        <v>35</v>
      </c>
      <c r="C30" s="39">
        <f>SUM(C6:C29)</f>
        <v>337</v>
      </c>
      <c r="D30" s="39">
        <f>SUM(D6:D29)</f>
        <v>355</v>
      </c>
      <c r="E30" s="39">
        <f>SUM(E6:E29)</f>
        <v>692</v>
      </c>
      <c r="F30" s="70">
        <f>SUM(F6:F29)</f>
        <v>99.799999999999983</v>
      </c>
      <c r="G30" s="68"/>
      <c r="H30" s="41"/>
      <c r="I30" s="42" t="s">
        <v>36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37</v>
      </c>
      <c r="J31" s="49"/>
      <c r="K31" s="49"/>
      <c r="L31" s="49"/>
      <c r="M31" s="49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I32" s="72" t="s">
        <v>59</v>
      </c>
      <c r="V32" s="73"/>
      <c r="W32" s="73"/>
      <c r="X32" s="73"/>
      <c r="Y32" s="73"/>
      <c r="Z32" s="73"/>
      <c r="AA32" s="73"/>
      <c r="AB32" s="73"/>
      <c r="AC32" s="73"/>
    </row>
    <row r="33" spans="1:21" ht="18" customHeight="1" x14ac:dyDescent="0.15">
      <c r="A33" s="40"/>
      <c r="B33" s="36"/>
      <c r="C33" s="71"/>
      <c r="D33" s="71"/>
      <c r="E33" s="29"/>
      <c r="F33" s="40"/>
      <c r="G33" s="40"/>
      <c r="H33" s="41"/>
      <c r="Q33" s="73"/>
      <c r="R33" s="73"/>
      <c r="S33" s="73"/>
      <c r="T33" s="73"/>
      <c r="U33" s="73"/>
    </row>
    <row r="34" spans="1:21" ht="18" customHeight="1" x14ac:dyDescent="0.15">
      <c r="A34" s="40"/>
      <c r="B34" s="74"/>
      <c r="C34" s="71"/>
      <c r="D34" s="71"/>
      <c r="E34" s="29"/>
      <c r="F34" s="40"/>
      <c r="G34" s="40"/>
      <c r="H34" s="41"/>
    </row>
    <row r="35" spans="1:21" ht="18" customHeight="1" x14ac:dyDescent="0.15">
      <c r="A35" s="68"/>
      <c r="B35" s="74"/>
      <c r="C35" s="71"/>
      <c r="D35" s="71"/>
      <c r="E35" s="71"/>
      <c r="F35" s="68"/>
      <c r="G35" s="68"/>
      <c r="H35" s="41"/>
    </row>
    <row r="36" spans="1:21" ht="18" customHeight="1" x14ac:dyDescent="0.15">
      <c r="A36" s="75"/>
      <c r="C36" s="75"/>
      <c r="D36" s="75"/>
      <c r="E36" s="75"/>
      <c r="F36" s="75"/>
      <c r="G36" s="75"/>
      <c r="H36" s="76"/>
    </row>
    <row r="37" spans="1:21" ht="11.25" customHeight="1" x14ac:dyDescent="0.15">
      <c r="H37" s="75"/>
      <c r="N37" s="75"/>
      <c r="O37" s="75"/>
      <c r="P37" s="75"/>
      <c r="Q37" s="75"/>
    </row>
    <row r="39" spans="1:21" x14ac:dyDescent="0.15">
      <c r="I39" s="75"/>
      <c r="J39" s="75"/>
      <c r="K39" s="75"/>
      <c r="L39" s="75"/>
      <c r="M39" s="75"/>
    </row>
    <row r="43" spans="1:21" x14ac:dyDescent="0.15">
      <c r="E43" s="77"/>
    </row>
    <row r="47" spans="1:21" x14ac:dyDescent="0.15">
      <c r="K47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7.6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66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29" si="0">_xlfn.RANK.EQ(F6,                                                                                                                                                                                                            $F$6:$F$29)</f>
        <v>1</v>
      </c>
      <c r="B6" s="33" t="s">
        <v>10</v>
      </c>
      <c r="C6" s="34">
        <v>104</v>
      </c>
      <c r="D6" s="34">
        <v>118</v>
      </c>
      <c r="E6" s="34">
        <f t="shared" ref="E6:E29" si="1">SUM(C6:D6)</f>
        <v>222</v>
      </c>
      <c r="F6" s="35">
        <f t="shared" ref="F6:F29" si="2">ROUND(E6/$E$30,3)*100</f>
        <v>32.1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40</v>
      </c>
      <c r="D7" s="34">
        <v>117</v>
      </c>
      <c r="E7" s="34">
        <f t="shared" si="1"/>
        <v>157</v>
      </c>
      <c r="F7" s="35">
        <f t="shared" si="2"/>
        <v>22.7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18</v>
      </c>
      <c r="C8" s="34">
        <v>93</v>
      </c>
      <c r="D8" s="34">
        <v>7</v>
      </c>
      <c r="E8" s="34">
        <f t="shared" si="1"/>
        <v>100</v>
      </c>
      <c r="F8" s="35">
        <f t="shared" si="2"/>
        <v>14.499999999999998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10</v>
      </c>
      <c r="D9" s="34">
        <v>63</v>
      </c>
      <c r="E9" s="34">
        <f t="shared" si="1"/>
        <v>73</v>
      </c>
      <c r="F9" s="35">
        <f t="shared" si="2"/>
        <v>10.6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19</v>
      </c>
      <c r="C10" s="34">
        <v>21</v>
      </c>
      <c r="D10" s="34">
        <v>21</v>
      </c>
      <c r="E10" s="34">
        <f t="shared" si="1"/>
        <v>42</v>
      </c>
      <c r="F10" s="35">
        <f t="shared" si="2"/>
        <v>6.1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28</v>
      </c>
      <c r="C11" s="34">
        <v>15</v>
      </c>
      <c r="D11" s="34">
        <v>10</v>
      </c>
      <c r="E11" s="34">
        <f t="shared" si="1"/>
        <v>25</v>
      </c>
      <c r="F11" s="35">
        <f t="shared" si="2"/>
        <v>3.5999999999999996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0"/>
        <v>7</v>
      </c>
      <c r="B12" s="38" t="s">
        <v>67</v>
      </c>
      <c r="C12" s="34">
        <v>11</v>
      </c>
      <c r="D12" s="34">
        <v>4</v>
      </c>
      <c r="E12" s="34">
        <f t="shared" si="1"/>
        <v>15</v>
      </c>
      <c r="F12" s="35">
        <f t="shared" si="2"/>
        <v>2.1999999999999997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0"/>
        <v>8</v>
      </c>
      <c r="B13" s="38" t="s">
        <v>15</v>
      </c>
      <c r="C13" s="34">
        <v>3</v>
      </c>
      <c r="D13" s="34">
        <v>8</v>
      </c>
      <c r="E13" s="34">
        <f t="shared" si="1"/>
        <v>11</v>
      </c>
      <c r="F13" s="35">
        <f t="shared" si="2"/>
        <v>1.6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38" t="s">
        <v>23</v>
      </c>
      <c r="C14" s="34">
        <v>8</v>
      </c>
      <c r="D14" s="34">
        <v>0</v>
      </c>
      <c r="E14" s="34">
        <f t="shared" si="1"/>
        <v>8</v>
      </c>
      <c r="F14" s="35">
        <f t="shared" si="2"/>
        <v>1.2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63" t="s">
        <v>32</v>
      </c>
      <c r="C15" s="34">
        <v>7</v>
      </c>
      <c r="D15" s="34">
        <v>0</v>
      </c>
      <c r="E15" s="34">
        <f t="shared" si="1"/>
        <v>7</v>
      </c>
      <c r="F15" s="35">
        <f t="shared" si="2"/>
        <v>1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17</v>
      </c>
      <c r="C16" s="34">
        <v>5</v>
      </c>
      <c r="D16" s="34">
        <v>1</v>
      </c>
      <c r="E16" s="34">
        <f t="shared" si="1"/>
        <v>6</v>
      </c>
      <c r="F16" s="35">
        <f t="shared" si="2"/>
        <v>0.89999999999999991</v>
      </c>
      <c r="G16" s="40"/>
      <c r="H16" s="45" t="s">
        <v>68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0"/>
        <v>11</v>
      </c>
      <c r="B17" s="38" t="s">
        <v>24</v>
      </c>
      <c r="C17" s="34">
        <v>4</v>
      </c>
      <c r="D17" s="34">
        <v>2</v>
      </c>
      <c r="E17" s="34">
        <f t="shared" si="1"/>
        <v>6</v>
      </c>
      <c r="F17" s="35">
        <f t="shared" si="2"/>
        <v>0.89999999999999991</v>
      </c>
      <c r="G17" s="40"/>
      <c r="H17" s="50">
        <v>1</v>
      </c>
      <c r="I17" s="51" t="s">
        <v>10</v>
      </c>
      <c r="J17" s="52">
        <v>104</v>
      </c>
      <c r="K17" s="52">
        <v>118</v>
      </c>
      <c r="L17" s="52">
        <v>222</v>
      </c>
      <c r="M17" s="53">
        <f>VLOOKUP($H17,$A$6:$F$26,6,FALSE)</f>
        <v>32.1</v>
      </c>
      <c r="N17" s="31"/>
    </row>
    <row r="18" spans="1:29" ht="20.100000000000001" customHeight="1" x14ac:dyDescent="0.15">
      <c r="A18" s="32">
        <f t="shared" si="0"/>
        <v>13</v>
      </c>
      <c r="B18" s="38" t="s">
        <v>16</v>
      </c>
      <c r="C18" s="34">
        <v>3</v>
      </c>
      <c r="D18" s="34">
        <v>1</v>
      </c>
      <c r="E18" s="34">
        <f t="shared" si="1"/>
        <v>4</v>
      </c>
      <c r="F18" s="35">
        <f t="shared" si="2"/>
        <v>0.6</v>
      </c>
      <c r="G18" s="40"/>
      <c r="H18" s="50">
        <v>2</v>
      </c>
      <c r="I18" s="54" t="s">
        <v>11</v>
      </c>
      <c r="J18" s="55">
        <v>40</v>
      </c>
      <c r="K18" s="55">
        <v>117</v>
      </c>
      <c r="L18" s="52">
        <v>157</v>
      </c>
      <c r="M18" s="56">
        <f t="shared" ref="M18:M24" si="3">VLOOKUP($H18,$A$6:$F$26,6,FALSE)</f>
        <v>22.7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0"/>
        <v>14</v>
      </c>
      <c r="B19" s="38" t="s">
        <v>20</v>
      </c>
      <c r="C19" s="34">
        <v>2</v>
      </c>
      <c r="D19" s="34">
        <v>1</v>
      </c>
      <c r="E19" s="34">
        <f t="shared" si="1"/>
        <v>3</v>
      </c>
      <c r="F19" s="35">
        <f t="shared" si="2"/>
        <v>0.4</v>
      </c>
      <c r="G19" s="40"/>
      <c r="H19" s="50">
        <v>3</v>
      </c>
      <c r="I19" s="54" t="s">
        <v>18</v>
      </c>
      <c r="J19" s="55">
        <v>93</v>
      </c>
      <c r="K19" s="55">
        <v>7</v>
      </c>
      <c r="L19" s="52">
        <v>100</v>
      </c>
      <c r="M19" s="56">
        <f t="shared" si="3"/>
        <v>14.499999999999998</v>
      </c>
      <c r="N19" s="31"/>
    </row>
    <row r="20" spans="1:29" ht="20.100000000000001" customHeight="1" x14ac:dyDescent="0.15">
      <c r="A20" s="32">
        <f t="shared" si="0"/>
        <v>14</v>
      </c>
      <c r="B20" s="38" t="s">
        <v>30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40"/>
      <c r="H20" s="50">
        <v>4</v>
      </c>
      <c r="I20" s="54" t="s">
        <v>14</v>
      </c>
      <c r="J20" s="55">
        <v>10</v>
      </c>
      <c r="K20" s="55">
        <v>63</v>
      </c>
      <c r="L20" s="52">
        <v>73</v>
      </c>
      <c r="M20" s="56">
        <f t="shared" si="3"/>
        <v>10.6</v>
      </c>
      <c r="N20" s="31"/>
    </row>
    <row r="21" spans="1:29" ht="20.100000000000001" customHeight="1" x14ac:dyDescent="0.15">
      <c r="A21" s="32">
        <f t="shared" si="0"/>
        <v>16</v>
      </c>
      <c r="B21" s="38" t="s">
        <v>62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40"/>
      <c r="H21" s="50">
        <v>5</v>
      </c>
      <c r="I21" s="54" t="s">
        <v>19</v>
      </c>
      <c r="J21" s="55">
        <v>21</v>
      </c>
      <c r="K21" s="55">
        <v>21</v>
      </c>
      <c r="L21" s="52">
        <v>42</v>
      </c>
      <c r="M21" s="56">
        <f t="shared" si="3"/>
        <v>6.1</v>
      </c>
    </row>
    <row r="22" spans="1:29" ht="20.100000000000001" customHeight="1" x14ac:dyDescent="0.15">
      <c r="A22" s="32">
        <f t="shared" si="0"/>
        <v>17</v>
      </c>
      <c r="B22" s="38" t="s">
        <v>26</v>
      </c>
      <c r="C22" s="34">
        <v>1</v>
      </c>
      <c r="D22" s="34">
        <v>0</v>
      </c>
      <c r="E22" s="34">
        <f t="shared" si="1"/>
        <v>1</v>
      </c>
      <c r="F22" s="35">
        <f t="shared" si="2"/>
        <v>0.1</v>
      </c>
      <c r="G22" s="40"/>
      <c r="H22" s="50">
        <v>6</v>
      </c>
      <c r="I22" s="54" t="s">
        <v>28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</row>
    <row r="23" spans="1:29" ht="20.100000000000001" customHeight="1" x14ac:dyDescent="0.15">
      <c r="A23" s="32">
        <f t="shared" si="0"/>
        <v>17</v>
      </c>
      <c r="B23" s="63" t="s">
        <v>33</v>
      </c>
      <c r="C23" s="34">
        <v>1</v>
      </c>
      <c r="D23" s="34">
        <v>0</v>
      </c>
      <c r="E23" s="34">
        <f t="shared" si="1"/>
        <v>1</v>
      </c>
      <c r="F23" s="35">
        <f t="shared" si="2"/>
        <v>0.1</v>
      </c>
      <c r="G23" s="40"/>
      <c r="H23" s="50">
        <v>7</v>
      </c>
      <c r="I23" s="54" t="s">
        <v>64</v>
      </c>
      <c r="J23" s="55">
        <v>11</v>
      </c>
      <c r="K23" s="55">
        <v>4</v>
      </c>
      <c r="L23" s="52">
        <v>15</v>
      </c>
      <c r="M23" s="56">
        <f t="shared" si="3"/>
        <v>2.1999999999999997</v>
      </c>
    </row>
    <row r="24" spans="1:29" ht="20.100000000000001" customHeight="1" x14ac:dyDescent="0.15">
      <c r="A24" s="32">
        <f t="shared" si="0"/>
        <v>17</v>
      </c>
      <c r="B24" s="63" t="s">
        <v>65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40"/>
      <c r="H24" s="50">
        <v>8</v>
      </c>
      <c r="I24" s="54" t="s">
        <v>15</v>
      </c>
      <c r="J24" s="55">
        <v>3</v>
      </c>
      <c r="K24" s="55">
        <v>8</v>
      </c>
      <c r="L24" s="52">
        <v>11</v>
      </c>
      <c r="M24" s="56">
        <f t="shared" si="3"/>
        <v>1.6</v>
      </c>
    </row>
    <row r="25" spans="1:29" ht="20.100000000000001" customHeight="1" x14ac:dyDescent="0.15">
      <c r="A25" s="32">
        <f t="shared" si="0"/>
        <v>17</v>
      </c>
      <c r="B25" s="38" t="s">
        <v>22</v>
      </c>
      <c r="C25" s="34">
        <v>0</v>
      </c>
      <c r="D25" s="34">
        <v>1</v>
      </c>
      <c r="E25" s="34">
        <f t="shared" si="1"/>
        <v>1</v>
      </c>
      <c r="F25" s="35">
        <f t="shared" si="2"/>
        <v>0.1</v>
      </c>
      <c r="G25" s="40"/>
      <c r="H25" s="58"/>
      <c r="I25" s="59" t="s">
        <v>57</v>
      </c>
      <c r="J25" s="60">
        <v>35</v>
      </c>
      <c r="K25" s="60">
        <v>11</v>
      </c>
      <c r="L25" s="61">
        <v>46</v>
      </c>
      <c r="M25" s="62">
        <f>ROUND(L25/$E$30,3)*100</f>
        <v>6.7</v>
      </c>
    </row>
    <row r="26" spans="1:29" ht="20.100000000000001" customHeight="1" x14ac:dyDescent="0.15">
      <c r="A26" s="32">
        <f t="shared" si="0"/>
        <v>17</v>
      </c>
      <c r="B26" s="38" t="s">
        <v>25</v>
      </c>
      <c r="C26" s="34">
        <v>0</v>
      </c>
      <c r="D26" s="34">
        <v>1</v>
      </c>
      <c r="E26" s="34">
        <f t="shared" si="1"/>
        <v>1</v>
      </c>
      <c r="F26" s="35">
        <f t="shared" si="2"/>
        <v>0.1</v>
      </c>
      <c r="G26" s="65"/>
      <c r="H26" s="41"/>
      <c r="J26" s="66">
        <f>SUM(J17:J25)</f>
        <v>332</v>
      </c>
      <c r="K26" s="66">
        <f>SUM(K17:K25)</f>
        <v>359</v>
      </c>
      <c r="L26" s="66">
        <f>SUM(L17:L25)</f>
        <v>691</v>
      </c>
      <c r="M26" s="67">
        <f>SUM(M17:M25)</f>
        <v>100.09999999999998</v>
      </c>
    </row>
    <row r="27" spans="1:29" ht="20.100000000000001" customHeight="1" x14ac:dyDescent="0.15">
      <c r="A27" s="32">
        <f t="shared" si="0"/>
        <v>17</v>
      </c>
      <c r="B27" s="38" t="s">
        <v>27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5"/>
      <c r="H27" s="41"/>
      <c r="J27" s="66"/>
      <c r="K27" s="66"/>
      <c r="L27" s="66"/>
      <c r="M27" s="67"/>
    </row>
    <row r="28" spans="1:29" ht="20.100000000000001" customHeight="1" x14ac:dyDescent="0.15">
      <c r="A28" s="32">
        <f t="shared" si="0"/>
        <v>17</v>
      </c>
      <c r="B28" s="38" t="s">
        <v>29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5"/>
      <c r="H28" s="41"/>
      <c r="J28" s="66"/>
      <c r="K28" s="66"/>
      <c r="L28" s="66"/>
      <c r="M28" s="67"/>
    </row>
    <row r="29" spans="1:29" ht="20.100000000000001" hidden="1" customHeight="1" x14ac:dyDescent="0.15">
      <c r="A29" s="32">
        <f t="shared" si="0"/>
        <v>24</v>
      </c>
      <c r="B29" s="63" t="s">
        <v>34</v>
      </c>
      <c r="C29" s="34">
        <v>0</v>
      </c>
      <c r="D29" s="34">
        <v>0</v>
      </c>
      <c r="E29" s="34">
        <f t="shared" si="1"/>
        <v>0</v>
      </c>
      <c r="F29" s="64">
        <f t="shared" si="2"/>
        <v>0</v>
      </c>
      <c r="G29" s="65"/>
      <c r="H29" s="41"/>
      <c r="J29" s="66"/>
      <c r="K29" s="66"/>
      <c r="L29" s="66"/>
      <c r="M29" s="67"/>
    </row>
    <row r="30" spans="1:29" ht="18" customHeight="1" x14ac:dyDescent="0.15">
      <c r="A30" s="68"/>
      <c r="B30" s="69" t="s">
        <v>35</v>
      </c>
      <c r="C30" s="39">
        <f>SUM(C6:C29)</f>
        <v>332</v>
      </c>
      <c r="D30" s="39">
        <f>SUM(D6:D29)</f>
        <v>359</v>
      </c>
      <c r="E30" s="39">
        <f>SUM(E6:E29)</f>
        <v>691</v>
      </c>
      <c r="F30" s="70">
        <f>SUM(F6:F29)</f>
        <v>99.799999999999955</v>
      </c>
      <c r="G30" s="68"/>
      <c r="H30" s="41"/>
      <c r="I30" s="42" t="s">
        <v>36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37</v>
      </c>
      <c r="J31" s="49"/>
      <c r="K31" s="49"/>
      <c r="L31" s="49"/>
      <c r="M31" s="49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I32" s="72" t="s">
        <v>59</v>
      </c>
      <c r="V32" s="73"/>
      <c r="W32" s="73"/>
      <c r="X32" s="73"/>
      <c r="Y32" s="73"/>
      <c r="Z32" s="73"/>
      <c r="AA32" s="73"/>
      <c r="AB32" s="73"/>
      <c r="AC32" s="73"/>
    </row>
    <row r="33" spans="1:21" ht="18" customHeight="1" x14ac:dyDescent="0.15">
      <c r="A33" s="40"/>
      <c r="B33" s="36"/>
      <c r="C33" s="71"/>
      <c r="D33" s="71"/>
      <c r="E33" s="29"/>
      <c r="F33" s="40"/>
      <c r="G33" s="40"/>
      <c r="H33" s="41"/>
      <c r="Q33" s="73"/>
      <c r="R33" s="73"/>
      <c r="S33" s="73"/>
      <c r="T33" s="73"/>
      <c r="U33" s="73"/>
    </row>
    <row r="34" spans="1:21" ht="18" customHeight="1" x14ac:dyDescent="0.15">
      <c r="A34" s="40"/>
      <c r="B34" s="74"/>
      <c r="C34" s="71"/>
      <c r="D34" s="71"/>
      <c r="E34" s="29"/>
      <c r="F34" s="40"/>
      <c r="G34" s="40"/>
      <c r="H34" s="41"/>
    </row>
    <row r="35" spans="1:21" ht="18" customHeight="1" x14ac:dyDescent="0.15">
      <c r="A35" s="68"/>
      <c r="B35" s="74"/>
      <c r="C35" s="71"/>
      <c r="D35" s="71"/>
      <c r="E35" s="71"/>
      <c r="F35" s="68"/>
      <c r="G35" s="68"/>
      <c r="H35" s="41"/>
    </row>
    <row r="36" spans="1:21" ht="18" customHeight="1" x14ac:dyDescent="0.15">
      <c r="A36" s="75"/>
      <c r="C36" s="75"/>
      <c r="D36" s="75"/>
      <c r="E36" s="75"/>
      <c r="F36" s="75"/>
      <c r="G36" s="75"/>
      <c r="H36" s="76"/>
    </row>
    <row r="37" spans="1:21" ht="11.25" customHeight="1" x14ac:dyDescent="0.15">
      <c r="H37" s="75"/>
      <c r="N37" s="75"/>
      <c r="O37" s="75"/>
      <c r="P37" s="75"/>
      <c r="Q37" s="75"/>
    </row>
    <row r="39" spans="1:21" x14ac:dyDescent="0.15">
      <c r="I39" s="75"/>
      <c r="J39" s="75"/>
      <c r="K39" s="75"/>
      <c r="L39" s="75"/>
      <c r="M39" s="75"/>
    </row>
    <row r="43" spans="1:21" x14ac:dyDescent="0.15">
      <c r="E43" s="77"/>
    </row>
    <row r="47" spans="1:21" x14ac:dyDescent="0.15">
      <c r="K47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B1" zoomScale="85" zoomScaleNormal="85" workbookViewId="0">
      <selection activeCell="B1" sqref="B1:E1"/>
    </sheetView>
  </sheetViews>
  <sheetFormatPr defaultRowHeight="13.5" x14ac:dyDescent="0.15"/>
  <cols>
    <col min="1" max="1" width="4.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69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0" si="0">_xlfn.RANK.EQ(F6,                                                                                                                                                                                                            $F$6:$F$30)</f>
        <v>1</v>
      </c>
      <c r="B6" s="33" t="s">
        <v>10</v>
      </c>
      <c r="C6" s="34">
        <v>103</v>
      </c>
      <c r="D6" s="34">
        <v>118</v>
      </c>
      <c r="E6" s="34">
        <f t="shared" ref="E6:E30" si="1">SUM(C6:D6)</f>
        <v>221</v>
      </c>
      <c r="F6" s="35">
        <f t="shared" ref="F6:F30" si="2">ROUND(E6/$E$31,3)*100</f>
        <v>31.7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40</v>
      </c>
      <c r="D7" s="34">
        <v>117</v>
      </c>
      <c r="E7" s="34">
        <f t="shared" si="1"/>
        <v>157</v>
      </c>
      <c r="F7" s="35">
        <f t="shared" si="2"/>
        <v>22.5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8" t="s">
        <v>18</v>
      </c>
      <c r="C8" s="34">
        <v>93</v>
      </c>
      <c r="D8" s="34">
        <v>14</v>
      </c>
      <c r="E8" s="34">
        <f t="shared" si="1"/>
        <v>107</v>
      </c>
      <c r="F8" s="35">
        <f t="shared" si="2"/>
        <v>15.4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10</v>
      </c>
      <c r="D9" s="34">
        <v>63</v>
      </c>
      <c r="E9" s="34">
        <f t="shared" si="1"/>
        <v>73</v>
      </c>
      <c r="F9" s="35">
        <f t="shared" si="2"/>
        <v>10.5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19</v>
      </c>
      <c r="C10" s="34">
        <v>26</v>
      </c>
      <c r="D10" s="34">
        <v>21</v>
      </c>
      <c r="E10" s="34">
        <f t="shared" si="1"/>
        <v>47</v>
      </c>
      <c r="F10" s="35">
        <f t="shared" si="2"/>
        <v>6.7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28</v>
      </c>
      <c r="C11" s="34">
        <v>15</v>
      </c>
      <c r="D11" s="34">
        <v>10</v>
      </c>
      <c r="E11" s="34">
        <f t="shared" si="1"/>
        <v>25</v>
      </c>
      <c r="F11" s="35">
        <f t="shared" si="2"/>
        <v>3.5999999999999996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0"/>
        <v>7</v>
      </c>
      <c r="B12" s="38" t="s">
        <v>12</v>
      </c>
      <c r="C12" s="34">
        <v>11</v>
      </c>
      <c r="D12" s="34">
        <v>4</v>
      </c>
      <c r="E12" s="34">
        <f t="shared" si="1"/>
        <v>15</v>
      </c>
      <c r="F12" s="35">
        <f t="shared" si="2"/>
        <v>2.1999999999999997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0"/>
        <v>8</v>
      </c>
      <c r="B13" s="38" t="s">
        <v>23</v>
      </c>
      <c r="C13" s="34">
        <v>8</v>
      </c>
      <c r="D13" s="34">
        <v>0</v>
      </c>
      <c r="E13" s="34">
        <f t="shared" si="1"/>
        <v>8</v>
      </c>
      <c r="F13" s="35">
        <f t="shared" si="2"/>
        <v>1.0999999999999999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8</v>
      </c>
      <c r="B14" s="63" t="s">
        <v>32</v>
      </c>
      <c r="C14" s="34">
        <v>8</v>
      </c>
      <c r="D14" s="34">
        <v>0</v>
      </c>
      <c r="E14" s="34">
        <f t="shared" si="1"/>
        <v>8</v>
      </c>
      <c r="F14" s="35">
        <f t="shared" si="2"/>
        <v>1.0999999999999999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38" t="s">
        <v>17</v>
      </c>
      <c r="C15" s="34">
        <v>5</v>
      </c>
      <c r="D15" s="34">
        <v>1</v>
      </c>
      <c r="E15" s="34">
        <f t="shared" si="1"/>
        <v>6</v>
      </c>
      <c r="F15" s="35">
        <f t="shared" si="2"/>
        <v>0.89999999999999991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10</v>
      </c>
      <c r="B16" s="38" t="s">
        <v>24</v>
      </c>
      <c r="C16" s="34">
        <v>4</v>
      </c>
      <c r="D16" s="34">
        <v>2</v>
      </c>
      <c r="E16" s="34">
        <f t="shared" si="1"/>
        <v>6</v>
      </c>
      <c r="F16" s="35">
        <f t="shared" si="2"/>
        <v>0.89999999999999991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19" ht="20.100000000000001" customHeight="1" thickTop="1" x14ac:dyDescent="0.15">
      <c r="A17" s="32">
        <f t="shared" si="0"/>
        <v>12</v>
      </c>
      <c r="B17" s="38" t="s">
        <v>15</v>
      </c>
      <c r="C17" s="34">
        <v>3</v>
      </c>
      <c r="D17" s="34">
        <v>1</v>
      </c>
      <c r="E17" s="34">
        <f t="shared" si="1"/>
        <v>4</v>
      </c>
      <c r="F17" s="35">
        <f t="shared" si="2"/>
        <v>0.6</v>
      </c>
      <c r="G17" s="40"/>
      <c r="H17" s="50">
        <v>1</v>
      </c>
      <c r="I17" s="51" t="s">
        <v>10</v>
      </c>
      <c r="J17" s="52">
        <v>103</v>
      </c>
      <c r="K17" s="52">
        <v>118</v>
      </c>
      <c r="L17" s="52">
        <v>221</v>
      </c>
      <c r="M17" s="53">
        <v>31.7</v>
      </c>
      <c r="N17" s="31"/>
    </row>
    <row r="18" spans="1:19" ht="20.100000000000001" customHeight="1" x14ac:dyDescent="0.15">
      <c r="A18" s="32">
        <f t="shared" si="0"/>
        <v>12</v>
      </c>
      <c r="B18" s="38" t="s">
        <v>16</v>
      </c>
      <c r="C18" s="34">
        <v>3</v>
      </c>
      <c r="D18" s="34">
        <v>1</v>
      </c>
      <c r="E18" s="34">
        <f t="shared" si="1"/>
        <v>4</v>
      </c>
      <c r="F18" s="35">
        <f t="shared" si="2"/>
        <v>0.6</v>
      </c>
      <c r="G18" s="40"/>
      <c r="H18" s="50">
        <v>2</v>
      </c>
      <c r="I18" s="54" t="s">
        <v>11</v>
      </c>
      <c r="J18" s="55">
        <v>40</v>
      </c>
      <c r="K18" s="55">
        <v>117</v>
      </c>
      <c r="L18" s="52">
        <v>157</v>
      </c>
      <c r="M18" s="56">
        <v>22.5</v>
      </c>
      <c r="N18" s="31"/>
      <c r="P18" s="49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20</v>
      </c>
      <c r="C19" s="34">
        <v>2</v>
      </c>
      <c r="D19" s="34">
        <v>1</v>
      </c>
      <c r="E19" s="34">
        <f t="shared" si="1"/>
        <v>3</v>
      </c>
      <c r="F19" s="35">
        <f t="shared" si="2"/>
        <v>0.4</v>
      </c>
      <c r="G19" s="40"/>
      <c r="H19" s="50">
        <v>3</v>
      </c>
      <c r="I19" s="54" t="s">
        <v>18</v>
      </c>
      <c r="J19" s="55">
        <v>93</v>
      </c>
      <c r="K19" s="55">
        <v>14</v>
      </c>
      <c r="L19" s="52">
        <v>107</v>
      </c>
      <c r="M19" s="56">
        <v>15.4</v>
      </c>
      <c r="N19" s="31"/>
    </row>
    <row r="20" spans="1:19" ht="20.100000000000001" customHeight="1" x14ac:dyDescent="0.15">
      <c r="A20" s="32">
        <f t="shared" si="0"/>
        <v>14</v>
      </c>
      <c r="B20" s="38" t="s">
        <v>30</v>
      </c>
      <c r="C20" s="34">
        <v>2</v>
      </c>
      <c r="D20" s="34">
        <v>1</v>
      </c>
      <c r="E20" s="34">
        <f t="shared" si="1"/>
        <v>3</v>
      </c>
      <c r="F20" s="35">
        <f t="shared" si="2"/>
        <v>0.4</v>
      </c>
      <c r="G20" s="40"/>
      <c r="H20" s="50">
        <v>4</v>
      </c>
      <c r="I20" s="54" t="s">
        <v>14</v>
      </c>
      <c r="J20" s="55">
        <v>10</v>
      </c>
      <c r="K20" s="55">
        <v>63</v>
      </c>
      <c r="L20" s="52">
        <v>73</v>
      </c>
      <c r="M20" s="56">
        <v>10.5</v>
      </c>
      <c r="N20" s="31"/>
    </row>
    <row r="21" spans="1:19" ht="20.100000000000001" customHeight="1" x14ac:dyDescent="0.15">
      <c r="A21" s="32">
        <f t="shared" si="0"/>
        <v>16</v>
      </c>
      <c r="B21" s="38" t="s">
        <v>62</v>
      </c>
      <c r="C21" s="34">
        <v>1</v>
      </c>
      <c r="D21" s="34">
        <v>1</v>
      </c>
      <c r="E21" s="34">
        <f t="shared" si="1"/>
        <v>2</v>
      </c>
      <c r="F21" s="35">
        <f t="shared" si="2"/>
        <v>0.3</v>
      </c>
      <c r="G21" s="40"/>
      <c r="H21" s="50">
        <v>5</v>
      </c>
      <c r="I21" s="54" t="s">
        <v>19</v>
      </c>
      <c r="J21" s="55">
        <v>26</v>
      </c>
      <c r="K21" s="55">
        <v>21</v>
      </c>
      <c r="L21" s="52">
        <v>47</v>
      </c>
      <c r="M21" s="56">
        <v>6.7</v>
      </c>
    </row>
    <row r="22" spans="1:19" ht="20.100000000000001" customHeight="1" x14ac:dyDescent="0.15">
      <c r="A22" s="32">
        <f t="shared" si="0"/>
        <v>17</v>
      </c>
      <c r="B22" s="38" t="s">
        <v>26</v>
      </c>
      <c r="C22" s="34">
        <v>1</v>
      </c>
      <c r="D22" s="34">
        <v>0</v>
      </c>
      <c r="E22" s="34">
        <f t="shared" si="1"/>
        <v>1</v>
      </c>
      <c r="F22" s="35">
        <f t="shared" si="2"/>
        <v>0.1</v>
      </c>
      <c r="G22" s="40"/>
      <c r="H22" s="50">
        <v>6</v>
      </c>
      <c r="I22" s="54" t="s">
        <v>28</v>
      </c>
      <c r="J22" s="55">
        <v>15</v>
      </c>
      <c r="K22" s="55">
        <v>10</v>
      </c>
      <c r="L22" s="52">
        <v>25</v>
      </c>
      <c r="M22" s="56">
        <v>3.5999999999999996</v>
      </c>
    </row>
    <row r="23" spans="1:19" ht="20.100000000000001" customHeight="1" x14ac:dyDescent="0.15">
      <c r="A23" s="32">
        <f t="shared" si="0"/>
        <v>17</v>
      </c>
      <c r="B23" s="63" t="s">
        <v>33</v>
      </c>
      <c r="C23" s="34">
        <v>1</v>
      </c>
      <c r="D23" s="34">
        <v>0</v>
      </c>
      <c r="E23" s="34">
        <f t="shared" si="1"/>
        <v>1</v>
      </c>
      <c r="F23" s="35">
        <f t="shared" si="2"/>
        <v>0.1</v>
      </c>
      <c r="G23" s="40"/>
      <c r="H23" s="50">
        <v>7</v>
      </c>
      <c r="I23" s="54" t="s">
        <v>64</v>
      </c>
      <c r="J23" s="55">
        <v>11</v>
      </c>
      <c r="K23" s="55">
        <v>4</v>
      </c>
      <c r="L23" s="52">
        <v>15</v>
      </c>
      <c r="M23" s="56">
        <v>2.1999999999999997</v>
      </c>
    </row>
    <row r="24" spans="1:19" ht="20.100000000000001" customHeight="1" x14ac:dyDescent="0.15">
      <c r="A24" s="32">
        <f t="shared" si="0"/>
        <v>17</v>
      </c>
      <c r="B24" s="63" t="s">
        <v>65</v>
      </c>
      <c r="C24" s="34">
        <v>1</v>
      </c>
      <c r="D24" s="34">
        <v>0</v>
      </c>
      <c r="E24" s="34">
        <f t="shared" si="1"/>
        <v>1</v>
      </c>
      <c r="F24" s="35">
        <f t="shared" si="2"/>
        <v>0.1</v>
      </c>
      <c r="G24" s="40"/>
      <c r="H24" s="50">
        <v>8</v>
      </c>
      <c r="I24" s="54" t="s">
        <v>23</v>
      </c>
      <c r="J24" s="55">
        <v>8</v>
      </c>
      <c r="K24" s="55">
        <v>0</v>
      </c>
      <c r="L24" s="52">
        <v>8</v>
      </c>
      <c r="M24" s="56">
        <v>1.0999999999999999</v>
      </c>
    </row>
    <row r="25" spans="1:19" ht="20.100000000000001" customHeight="1" x14ac:dyDescent="0.15">
      <c r="A25" s="32">
        <f t="shared" si="0"/>
        <v>17</v>
      </c>
      <c r="B25" s="38" t="s">
        <v>70</v>
      </c>
      <c r="C25" s="34">
        <v>1</v>
      </c>
      <c r="D25" s="34">
        <v>0</v>
      </c>
      <c r="E25" s="34">
        <f t="shared" si="1"/>
        <v>1</v>
      </c>
      <c r="F25" s="35">
        <f t="shared" si="2"/>
        <v>0.1</v>
      </c>
      <c r="G25" s="40"/>
      <c r="H25" s="81"/>
      <c r="I25" s="82" t="s">
        <v>32</v>
      </c>
      <c r="J25" s="83">
        <v>8</v>
      </c>
      <c r="K25" s="83">
        <v>0</v>
      </c>
      <c r="L25" s="88">
        <v>8</v>
      </c>
      <c r="M25" s="89">
        <v>1.0999999999999999</v>
      </c>
    </row>
    <row r="26" spans="1:19" ht="20.100000000000001" customHeight="1" x14ac:dyDescent="0.15">
      <c r="A26" s="32">
        <f t="shared" si="0"/>
        <v>17</v>
      </c>
      <c r="B26" s="38" t="s">
        <v>22</v>
      </c>
      <c r="C26" s="34">
        <v>0</v>
      </c>
      <c r="D26" s="34">
        <v>1</v>
      </c>
      <c r="E26" s="34">
        <f t="shared" si="1"/>
        <v>1</v>
      </c>
      <c r="F26" s="35">
        <f t="shared" si="2"/>
        <v>0.1</v>
      </c>
      <c r="G26" s="40"/>
      <c r="H26" s="58"/>
      <c r="I26" s="59" t="s">
        <v>57</v>
      </c>
      <c r="J26" s="60">
        <v>24</v>
      </c>
      <c r="K26" s="60">
        <v>12</v>
      </c>
      <c r="L26" s="61">
        <v>36</v>
      </c>
      <c r="M26" s="62">
        <f>ROUND(L26/$E$31,3)*100</f>
        <v>5.2</v>
      </c>
    </row>
    <row r="27" spans="1:19" ht="20.100000000000001" customHeight="1" x14ac:dyDescent="0.15">
      <c r="A27" s="32">
        <f t="shared" si="0"/>
        <v>17</v>
      </c>
      <c r="B27" s="38" t="s">
        <v>25</v>
      </c>
      <c r="C27" s="34">
        <v>0</v>
      </c>
      <c r="D27" s="34">
        <v>1</v>
      </c>
      <c r="E27" s="34">
        <f t="shared" si="1"/>
        <v>1</v>
      </c>
      <c r="F27" s="35">
        <f t="shared" si="2"/>
        <v>0.1</v>
      </c>
      <c r="G27" s="65"/>
      <c r="H27" s="41"/>
      <c r="J27" s="66">
        <f>SUM(J17:J26)</f>
        <v>338</v>
      </c>
      <c r="K27" s="66">
        <f>SUM(K17:K26)</f>
        <v>359</v>
      </c>
      <c r="L27" s="66">
        <f>SUM(L17:L26)</f>
        <v>697</v>
      </c>
      <c r="M27" s="67">
        <f>SUM(M17:M26)</f>
        <v>100</v>
      </c>
    </row>
    <row r="28" spans="1:19" ht="20.100000000000001" customHeight="1" x14ac:dyDescent="0.15">
      <c r="A28" s="32">
        <f t="shared" si="0"/>
        <v>17</v>
      </c>
      <c r="B28" s="38" t="s">
        <v>27</v>
      </c>
      <c r="C28" s="34">
        <v>0</v>
      </c>
      <c r="D28" s="34">
        <v>1</v>
      </c>
      <c r="E28" s="34">
        <f t="shared" si="1"/>
        <v>1</v>
      </c>
      <c r="F28" s="35">
        <f t="shared" si="2"/>
        <v>0.1</v>
      </c>
      <c r="G28" s="65"/>
      <c r="H28" s="41"/>
      <c r="J28" s="66"/>
      <c r="K28" s="66"/>
      <c r="L28" s="66"/>
      <c r="M28" s="67"/>
    </row>
    <row r="29" spans="1:19" ht="20.100000000000001" customHeight="1" x14ac:dyDescent="0.15">
      <c r="A29" s="32">
        <f t="shared" si="0"/>
        <v>17</v>
      </c>
      <c r="B29" s="38" t="s">
        <v>29</v>
      </c>
      <c r="C29" s="34">
        <v>0</v>
      </c>
      <c r="D29" s="34">
        <v>1</v>
      </c>
      <c r="E29" s="34">
        <f t="shared" si="1"/>
        <v>1</v>
      </c>
      <c r="F29" s="35">
        <f t="shared" si="2"/>
        <v>0.1</v>
      </c>
      <c r="G29" s="65"/>
      <c r="H29" s="41"/>
      <c r="J29" s="66"/>
      <c r="K29" s="66"/>
      <c r="L29" s="66"/>
      <c r="M29" s="67"/>
    </row>
    <row r="30" spans="1:19" ht="20.100000000000001" hidden="1" customHeight="1" x14ac:dyDescent="0.15">
      <c r="A30" s="32">
        <f t="shared" si="0"/>
        <v>25</v>
      </c>
      <c r="B30" s="63" t="s">
        <v>34</v>
      </c>
      <c r="C30" s="34">
        <v>0</v>
      </c>
      <c r="D30" s="34">
        <v>0</v>
      </c>
      <c r="E30" s="34">
        <f t="shared" si="1"/>
        <v>0</v>
      </c>
      <c r="F30" s="64">
        <f t="shared" si="2"/>
        <v>0</v>
      </c>
      <c r="G30" s="65"/>
      <c r="H30" s="41"/>
      <c r="J30" s="66"/>
      <c r="K30" s="66"/>
      <c r="L30" s="66"/>
      <c r="M30" s="67"/>
    </row>
    <row r="31" spans="1:19" ht="20.100000000000001" customHeight="1" x14ac:dyDescent="0.15">
      <c r="A31" s="68"/>
      <c r="B31" s="69" t="s">
        <v>35</v>
      </c>
      <c r="C31" s="39">
        <f>SUM(C6:C30)</f>
        <v>338</v>
      </c>
      <c r="D31" s="39">
        <f>SUM(D6:D30)</f>
        <v>359</v>
      </c>
      <c r="E31" s="39">
        <f>SUM(E6:E30)</f>
        <v>697</v>
      </c>
      <c r="F31" s="70">
        <f>SUM(F6:F30)</f>
        <v>99.69999999999996</v>
      </c>
      <c r="G31" s="65"/>
      <c r="H31" s="41"/>
      <c r="J31" s="66"/>
      <c r="K31" s="66"/>
      <c r="L31" s="66"/>
      <c r="M31" s="67"/>
    </row>
    <row r="32" spans="1:19" ht="18" customHeight="1" x14ac:dyDescent="0.15">
      <c r="A32" s="40"/>
      <c r="B32" s="36"/>
      <c r="C32" s="71"/>
      <c r="D32" s="71"/>
      <c r="E32" s="29"/>
      <c r="F32" s="40"/>
      <c r="G32" s="68"/>
      <c r="H32" s="41"/>
      <c r="I32" s="42" t="s">
        <v>36</v>
      </c>
      <c r="J32" s="49"/>
      <c r="K32" s="49"/>
      <c r="L32" s="49"/>
      <c r="M32" s="49"/>
    </row>
    <row r="33" spans="1:29" ht="18" customHeight="1" x14ac:dyDescent="0.15">
      <c r="A33" s="40"/>
      <c r="B33" s="36"/>
      <c r="C33" s="71"/>
      <c r="D33" s="71"/>
      <c r="E33" s="29"/>
      <c r="F33" s="40"/>
      <c r="G33" s="40"/>
      <c r="H33" s="41"/>
      <c r="I33" s="72" t="s">
        <v>37</v>
      </c>
      <c r="J33" s="49"/>
      <c r="K33" s="49"/>
      <c r="L33" s="49"/>
      <c r="M33" s="49"/>
    </row>
    <row r="34" spans="1:29" ht="18" customHeight="1" x14ac:dyDescent="0.15">
      <c r="A34" s="40"/>
      <c r="B34" s="36"/>
      <c r="C34" s="71"/>
      <c r="D34" s="71"/>
      <c r="E34" s="29"/>
      <c r="F34" s="40"/>
      <c r="G34" s="40"/>
      <c r="H34" s="41"/>
      <c r="I34" s="72" t="s">
        <v>59</v>
      </c>
      <c r="V34" s="73"/>
      <c r="W34" s="73"/>
      <c r="X34" s="73"/>
      <c r="Y34" s="73"/>
      <c r="Z34" s="73"/>
      <c r="AA34" s="73"/>
      <c r="AB34" s="73"/>
      <c r="AC34" s="73"/>
    </row>
    <row r="35" spans="1:29" ht="18" customHeight="1" x14ac:dyDescent="0.15">
      <c r="A35" s="40"/>
      <c r="B35" s="74"/>
      <c r="C35" s="71"/>
      <c r="D35" s="71"/>
      <c r="E35" s="29"/>
      <c r="F35" s="40"/>
      <c r="G35" s="40"/>
      <c r="H35" s="41"/>
      <c r="Q35" s="73"/>
      <c r="R35" s="73"/>
      <c r="S35" s="73"/>
      <c r="T35" s="73"/>
      <c r="U35" s="73"/>
    </row>
    <row r="36" spans="1:29" ht="18" customHeight="1" x14ac:dyDescent="0.15">
      <c r="A36" s="68"/>
      <c r="B36" s="74"/>
      <c r="C36" s="71"/>
      <c r="D36" s="71"/>
      <c r="E36" s="71"/>
      <c r="F36" s="68"/>
      <c r="G36" s="40"/>
      <c r="H36" s="41"/>
    </row>
    <row r="37" spans="1:29" ht="18" customHeight="1" x14ac:dyDescent="0.15">
      <c r="A37" s="75"/>
      <c r="C37" s="75"/>
      <c r="D37" s="75"/>
      <c r="E37" s="75"/>
      <c r="F37" s="75"/>
      <c r="G37" s="68"/>
      <c r="H37" s="41"/>
    </row>
    <row r="38" spans="1:29" ht="18" customHeight="1" x14ac:dyDescent="0.15">
      <c r="G38" s="75"/>
      <c r="H38" s="76"/>
    </row>
    <row r="39" spans="1:29" ht="11.25" customHeight="1" x14ac:dyDescent="0.15">
      <c r="H39" s="75"/>
      <c r="N39" s="75"/>
      <c r="O39" s="75"/>
      <c r="P39" s="75"/>
      <c r="Q39" s="75"/>
    </row>
    <row r="41" spans="1:29" x14ac:dyDescent="0.15">
      <c r="I41" s="75"/>
      <c r="J41" s="75"/>
      <c r="K41" s="75"/>
      <c r="L41" s="75"/>
      <c r="M41" s="75"/>
    </row>
    <row r="44" spans="1:29" x14ac:dyDescent="0.15">
      <c r="E44" s="77"/>
    </row>
    <row r="49" spans="11:11" x14ac:dyDescent="0.15">
      <c r="K49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5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39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105</v>
      </c>
      <c r="D6" s="34">
        <v>117</v>
      </c>
      <c r="E6" s="34">
        <v>222</v>
      </c>
      <c r="F6" s="35">
        <f t="shared" ref="F6:F28" si="0">ROUND(E6/$E$29,3)*100</f>
        <v>33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9">
        <v>45</v>
      </c>
      <c r="D7" s="39">
        <v>111</v>
      </c>
      <c r="E7" s="34">
        <v>156</v>
      </c>
      <c r="F7" s="35">
        <f t="shared" si="0"/>
        <v>23.200000000000003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7</v>
      </c>
      <c r="B8" s="38" t="s">
        <v>12</v>
      </c>
      <c r="C8" s="39">
        <v>10</v>
      </c>
      <c r="D8" s="39">
        <v>5</v>
      </c>
      <c r="E8" s="34">
        <v>15</v>
      </c>
      <c r="F8" s="35">
        <f t="shared" si="0"/>
        <v>2.1999999999999997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13</v>
      </c>
      <c r="C9" s="39">
        <v>0</v>
      </c>
      <c r="D9" s="39">
        <v>1</v>
      </c>
      <c r="E9" s="34">
        <v>1</v>
      </c>
      <c r="F9" s="35">
        <f t="shared" si="0"/>
        <v>0.1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9">
        <v>10</v>
      </c>
      <c r="D10" s="39">
        <v>55</v>
      </c>
      <c r="E10" s="34">
        <v>65</v>
      </c>
      <c r="F10" s="35">
        <f t="shared" si="0"/>
        <v>9.7000000000000011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8</v>
      </c>
      <c r="B11" s="38" t="s">
        <v>15</v>
      </c>
      <c r="C11" s="39">
        <v>2</v>
      </c>
      <c r="D11" s="39">
        <v>7</v>
      </c>
      <c r="E11" s="34">
        <v>9</v>
      </c>
      <c r="F11" s="35">
        <f t="shared" si="0"/>
        <v>1.3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13</v>
      </c>
      <c r="B12" s="38" t="s">
        <v>16</v>
      </c>
      <c r="C12" s="39">
        <v>3</v>
      </c>
      <c r="D12" s="39">
        <v>1</v>
      </c>
      <c r="E12" s="34">
        <v>4</v>
      </c>
      <c r="F12" s="35">
        <f t="shared" si="0"/>
        <v>0.6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13</v>
      </c>
      <c r="B13" s="38" t="s">
        <v>17</v>
      </c>
      <c r="C13" s="39">
        <v>3</v>
      </c>
      <c r="D13" s="39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9">
        <v>98</v>
      </c>
      <c r="D14" s="39">
        <v>1</v>
      </c>
      <c r="E14" s="34">
        <v>99</v>
      </c>
      <c r="F14" s="35">
        <f t="shared" si="0"/>
        <v>14.7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9">
        <v>18</v>
      </c>
      <c r="D15" s="39">
        <v>16</v>
      </c>
      <c r="E15" s="34">
        <v>34</v>
      </c>
      <c r="F15" s="35">
        <f t="shared" si="0"/>
        <v>5.0999999999999996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16</v>
      </c>
      <c r="B16" s="38" t="s">
        <v>20</v>
      </c>
      <c r="C16" s="39">
        <v>2</v>
      </c>
      <c r="D16" s="39">
        <v>1</v>
      </c>
      <c r="E16" s="34">
        <v>3</v>
      </c>
      <c r="F16" s="35">
        <f t="shared" si="0"/>
        <v>0.4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17</v>
      </c>
      <c r="B17" s="38" t="s">
        <v>22</v>
      </c>
      <c r="C17" s="39">
        <v>0</v>
      </c>
      <c r="D17" s="39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105</v>
      </c>
      <c r="K17" s="52">
        <v>117</v>
      </c>
      <c r="L17" s="52">
        <v>222</v>
      </c>
      <c r="M17" s="53">
        <f t="shared" ref="M17:M24" si="3">VLOOKUP($H17,$A$6:$F$26,6,FALSE)</f>
        <v>33</v>
      </c>
      <c r="N17" s="31"/>
    </row>
    <row r="18" spans="1:29" ht="20.100000000000001" customHeight="1" x14ac:dyDescent="0.15">
      <c r="A18" s="32">
        <f t="shared" si="1"/>
        <v>11</v>
      </c>
      <c r="B18" s="38" t="s">
        <v>23</v>
      </c>
      <c r="C18" s="39">
        <v>6</v>
      </c>
      <c r="D18" s="39">
        <v>0</v>
      </c>
      <c r="E18" s="34">
        <v>6</v>
      </c>
      <c r="F18" s="35">
        <f t="shared" si="0"/>
        <v>0.89999999999999991</v>
      </c>
      <c r="G18" s="40"/>
      <c r="H18" s="50">
        <v>2</v>
      </c>
      <c r="I18" s="54" t="str">
        <f t="shared" si="2"/>
        <v>中国</v>
      </c>
      <c r="J18" s="55">
        <v>45</v>
      </c>
      <c r="K18" s="55">
        <v>111</v>
      </c>
      <c r="L18" s="52">
        <v>156</v>
      </c>
      <c r="M18" s="56">
        <f t="shared" si="3"/>
        <v>23.200000000000003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11</v>
      </c>
      <c r="B19" s="38" t="s">
        <v>24</v>
      </c>
      <c r="C19" s="39">
        <v>4</v>
      </c>
      <c r="D19" s="39">
        <v>2</v>
      </c>
      <c r="E19" s="34">
        <v>6</v>
      </c>
      <c r="F19" s="35">
        <f t="shared" si="0"/>
        <v>0.89999999999999991</v>
      </c>
      <c r="G19" s="40"/>
      <c r="H19" s="50">
        <v>3</v>
      </c>
      <c r="I19" s="54" t="str">
        <f t="shared" si="2"/>
        <v>インドネシア</v>
      </c>
      <c r="J19" s="55">
        <v>98</v>
      </c>
      <c r="K19" s="55">
        <v>1</v>
      </c>
      <c r="L19" s="52">
        <v>99</v>
      </c>
      <c r="M19" s="56">
        <f t="shared" si="3"/>
        <v>14.7</v>
      </c>
      <c r="N19" s="31"/>
    </row>
    <row r="20" spans="1:29" ht="20.100000000000001" customHeight="1" x14ac:dyDescent="0.15">
      <c r="A20" s="32">
        <f t="shared" si="1"/>
        <v>8</v>
      </c>
      <c r="B20" s="38" t="s">
        <v>25</v>
      </c>
      <c r="C20" s="39">
        <v>6</v>
      </c>
      <c r="D20" s="39">
        <v>3</v>
      </c>
      <c r="E20" s="34">
        <v>9</v>
      </c>
      <c r="F20" s="35">
        <f t="shared" si="0"/>
        <v>1.3</v>
      </c>
      <c r="G20" s="40"/>
      <c r="H20" s="50">
        <v>4</v>
      </c>
      <c r="I20" s="54" t="str">
        <f t="shared" si="2"/>
        <v>フィリピン</v>
      </c>
      <c r="J20" s="55">
        <v>10</v>
      </c>
      <c r="K20" s="55">
        <v>55</v>
      </c>
      <c r="L20" s="52">
        <v>65</v>
      </c>
      <c r="M20" s="56">
        <f t="shared" si="3"/>
        <v>9.7000000000000011</v>
      </c>
      <c r="N20" s="31"/>
    </row>
    <row r="21" spans="1:29" ht="20.100000000000001" customHeight="1" x14ac:dyDescent="0.15">
      <c r="A21" s="32">
        <f t="shared" si="1"/>
        <v>17</v>
      </c>
      <c r="B21" s="38" t="s">
        <v>26</v>
      </c>
      <c r="C21" s="39">
        <v>1</v>
      </c>
      <c r="D21" s="39">
        <v>0</v>
      </c>
      <c r="E21" s="34">
        <v>1</v>
      </c>
      <c r="F21" s="35">
        <f t="shared" si="0"/>
        <v>0.1</v>
      </c>
      <c r="G21" s="40"/>
      <c r="H21" s="50">
        <v>5</v>
      </c>
      <c r="I21" s="54" t="str">
        <f t="shared" si="2"/>
        <v>ベトナム</v>
      </c>
      <c r="J21" s="55">
        <v>18</v>
      </c>
      <c r="K21" s="55">
        <v>16</v>
      </c>
      <c r="L21" s="52">
        <v>34</v>
      </c>
      <c r="M21" s="56">
        <f t="shared" si="3"/>
        <v>5.0999999999999996</v>
      </c>
    </row>
    <row r="22" spans="1:29" ht="20.100000000000001" customHeight="1" x14ac:dyDescent="0.15">
      <c r="A22" s="32">
        <f t="shared" si="1"/>
        <v>17</v>
      </c>
      <c r="B22" s="38" t="s">
        <v>27</v>
      </c>
      <c r="C22" s="39">
        <v>0</v>
      </c>
      <c r="D22" s="39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14</v>
      </c>
      <c r="K22" s="55">
        <v>10</v>
      </c>
      <c r="L22" s="52">
        <v>24</v>
      </c>
      <c r="M22" s="56">
        <f t="shared" si="3"/>
        <v>3.5999999999999996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9">
        <v>14</v>
      </c>
      <c r="D23" s="39">
        <v>10</v>
      </c>
      <c r="E23" s="34">
        <v>24</v>
      </c>
      <c r="F23" s="35">
        <f t="shared" si="0"/>
        <v>3.5999999999999996</v>
      </c>
      <c r="G23" s="40"/>
      <c r="H23" s="50">
        <v>7</v>
      </c>
      <c r="I23" s="54" t="str">
        <f t="shared" si="2"/>
        <v>アメリカ</v>
      </c>
      <c r="J23" s="55">
        <v>10</v>
      </c>
      <c r="K23" s="55">
        <v>5</v>
      </c>
      <c r="L23" s="52">
        <v>15</v>
      </c>
      <c r="M23" s="56">
        <f t="shared" si="3"/>
        <v>2.1999999999999997</v>
      </c>
    </row>
    <row r="24" spans="1:29" ht="20.100000000000001" customHeight="1" x14ac:dyDescent="0.15">
      <c r="A24" s="32">
        <f t="shared" si="1"/>
        <v>17</v>
      </c>
      <c r="B24" s="38" t="s">
        <v>29</v>
      </c>
      <c r="C24" s="39">
        <v>0</v>
      </c>
      <c r="D24" s="39">
        <v>1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タイ</v>
      </c>
      <c r="J24" s="55">
        <v>2</v>
      </c>
      <c r="K24" s="55">
        <v>7</v>
      </c>
      <c r="L24" s="52">
        <v>9</v>
      </c>
      <c r="M24" s="56">
        <f t="shared" si="3"/>
        <v>1.3</v>
      </c>
    </row>
    <row r="25" spans="1:29" ht="20.100000000000001" customHeight="1" x14ac:dyDescent="0.15">
      <c r="A25" s="32">
        <f t="shared" si="1"/>
        <v>10</v>
      </c>
      <c r="B25" s="38" t="s">
        <v>30</v>
      </c>
      <c r="C25" s="39">
        <v>7</v>
      </c>
      <c r="D25" s="39">
        <v>0</v>
      </c>
      <c r="E25" s="34">
        <v>7</v>
      </c>
      <c r="F25" s="35">
        <f t="shared" si="0"/>
        <v>1</v>
      </c>
      <c r="G25" s="40"/>
      <c r="H25" s="58"/>
      <c r="I25" s="59" t="s">
        <v>31</v>
      </c>
      <c r="J25" s="60">
        <v>37</v>
      </c>
      <c r="K25" s="60">
        <v>12</v>
      </c>
      <c r="L25" s="61">
        <v>49</v>
      </c>
      <c r="M25" s="62">
        <f>ROUND(L25/$E$29,3)*100</f>
        <v>7.3</v>
      </c>
    </row>
    <row r="26" spans="1:29" ht="20.100000000000001" customHeight="1" x14ac:dyDescent="0.15">
      <c r="A26" s="32">
        <f t="shared" si="1"/>
        <v>13</v>
      </c>
      <c r="B26" s="63" t="s">
        <v>32</v>
      </c>
      <c r="C26" s="64">
        <v>4</v>
      </c>
      <c r="D26" s="64">
        <v>0</v>
      </c>
      <c r="E26" s="64">
        <v>4</v>
      </c>
      <c r="F26" s="64">
        <f t="shared" si="0"/>
        <v>0.6</v>
      </c>
      <c r="G26" s="65"/>
      <c r="H26" s="41"/>
      <c r="J26" s="66">
        <f>C29</f>
        <v>339</v>
      </c>
      <c r="K26" s="66">
        <f>D29</f>
        <v>334</v>
      </c>
      <c r="L26" s="66">
        <f>E29</f>
        <v>673</v>
      </c>
      <c r="M26" s="67">
        <f>SUM(M17:M25)</f>
        <v>100.1</v>
      </c>
    </row>
    <row r="27" spans="1:29" ht="20.100000000000001" customHeight="1" x14ac:dyDescent="0.15">
      <c r="A27" s="32">
        <f t="shared" si="1"/>
        <v>17</v>
      </c>
      <c r="B27" s="63" t="s">
        <v>33</v>
      </c>
      <c r="C27" s="64">
        <v>1</v>
      </c>
      <c r="D27" s="64">
        <v>0</v>
      </c>
      <c r="E27" s="6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hidden="1" customHeight="1" x14ac:dyDescent="0.15">
      <c r="A28" s="32">
        <f t="shared" si="1"/>
        <v>23</v>
      </c>
      <c r="B28" s="63" t="s">
        <v>34</v>
      </c>
      <c r="C28" s="64">
        <v>0</v>
      </c>
      <c r="D28" s="64">
        <v>0</v>
      </c>
      <c r="E28" s="64">
        <v>0</v>
      </c>
      <c r="F28" s="64">
        <f t="shared" si="0"/>
        <v>0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339</v>
      </c>
      <c r="D29" s="39">
        <f>SUM(D6:D28)</f>
        <v>334</v>
      </c>
      <c r="E29" s="39">
        <f>SUM(E6:E28)</f>
        <v>673</v>
      </c>
      <c r="F29" s="70">
        <f>SUM(F6:F28)</f>
        <v>99.69999999999996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40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41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104</v>
      </c>
      <c r="D6" s="34">
        <v>117</v>
      </c>
      <c r="E6" s="34">
        <v>221</v>
      </c>
      <c r="F6" s="35">
        <f t="shared" ref="F6:F28" si="0">ROUND(E6/$E$29,3)*100</f>
        <v>31.3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4">
        <v>50</v>
      </c>
      <c r="D7" s="34">
        <v>122</v>
      </c>
      <c r="E7" s="34">
        <v>172</v>
      </c>
      <c r="F7" s="35">
        <f t="shared" si="0"/>
        <v>24.3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8</v>
      </c>
      <c r="B8" s="38" t="s">
        <v>42</v>
      </c>
      <c r="C8" s="34">
        <v>10</v>
      </c>
      <c r="D8" s="34">
        <v>5</v>
      </c>
      <c r="E8" s="34">
        <v>15</v>
      </c>
      <c r="F8" s="35">
        <f t="shared" si="0"/>
        <v>2.1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43</v>
      </c>
      <c r="C9" s="34">
        <v>0</v>
      </c>
      <c r="D9" s="34">
        <v>1</v>
      </c>
      <c r="E9" s="34">
        <v>1</v>
      </c>
      <c r="F9" s="35">
        <f t="shared" si="0"/>
        <v>0.1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4">
        <v>10</v>
      </c>
      <c r="D10" s="34">
        <v>58</v>
      </c>
      <c r="E10" s="34">
        <v>68</v>
      </c>
      <c r="F10" s="35">
        <f t="shared" si="0"/>
        <v>9.6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9</v>
      </c>
      <c r="B11" s="38" t="s">
        <v>15</v>
      </c>
      <c r="C11" s="34">
        <v>2</v>
      </c>
      <c r="D11" s="34">
        <v>7</v>
      </c>
      <c r="E11" s="34">
        <v>9</v>
      </c>
      <c r="F11" s="35">
        <f t="shared" si="0"/>
        <v>1.3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12</v>
      </c>
      <c r="B12" s="38" t="s">
        <v>16</v>
      </c>
      <c r="C12" s="34">
        <v>3</v>
      </c>
      <c r="D12" s="34">
        <v>1</v>
      </c>
      <c r="E12" s="34">
        <v>4</v>
      </c>
      <c r="F12" s="35">
        <f t="shared" si="0"/>
        <v>0.6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12</v>
      </c>
      <c r="B13" s="38" t="s">
        <v>17</v>
      </c>
      <c r="C13" s="34">
        <v>3</v>
      </c>
      <c r="D13" s="34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4">
        <v>98</v>
      </c>
      <c r="D14" s="34">
        <v>1</v>
      </c>
      <c r="E14" s="34">
        <v>99</v>
      </c>
      <c r="F14" s="35">
        <f t="shared" si="0"/>
        <v>14.000000000000002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4">
        <v>24</v>
      </c>
      <c r="D15" s="34">
        <v>16</v>
      </c>
      <c r="E15" s="34">
        <v>40</v>
      </c>
      <c r="F15" s="35">
        <f t="shared" si="0"/>
        <v>5.7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15</v>
      </c>
      <c r="B16" s="38" t="s">
        <v>20</v>
      </c>
      <c r="C16" s="34">
        <v>2</v>
      </c>
      <c r="D16" s="34">
        <v>1</v>
      </c>
      <c r="E16" s="34">
        <v>3</v>
      </c>
      <c r="F16" s="35">
        <f t="shared" si="0"/>
        <v>0.4</v>
      </c>
      <c r="G16" s="40"/>
      <c r="H16" s="45" t="s">
        <v>44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17</v>
      </c>
      <c r="B17" s="38" t="s">
        <v>22</v>
      </c>
      <c r="C17" s="34">
        <v>0</v>
      </c>
      <c r="D17" s="34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104</v>
      </c>
      <c r="K17" s="52">
        <v>117</v>
      </c>
      <c r="L17" s="52">
        <v>221</v>
      </c>
      <c r="M17" s="53">
        <f t="shared" ref="M17:M24" si="3">VLOOKUP($H17,$A$6:$F$26,6,FALSE)</f>
        <v>31.3</v>
      </c>
      <c r="N17" s="31"/>
    </row>
    <row r="18" spans="1:29" ht="20.100000000000001" customHeight="1" x14ac:dyDescent="0.15">
      <c r="A18" s="32">
        <f t="shared" si="1"/>
        <v>10</v>
      </c>
      <c r="B18" s="38" t="s">
        <v>23</v>
      </c>
      <c r="C18" s="34">
        <v>6</v>
      </c>
      <c r="D18" s="34">
        <v>0</v>
      </c>
      <c r="E18" s="34">
        <v>6</v>
      </c>
      <c r="F18" s="35">
        <f t="shared" si="0"/>
        <v>0.8</v>
      </c>
      <c r="G18" s="40"/>
      <c r="H18" s="50">
        <v>2</v>
      </c>
      <c r="I18" s="54" t="str">
        <f t="shared" si="2"/>
        <v>中国</v>
      </c>
      <c r="J18" s="55">
        <v>50</v>
      </c>
      <c r="K18" s="55">
        <v>122</v>
      </c>
      <c r="L18" s="52">
        <v>172</v>
      </c>
      <c r="M18" s="56">
        <f t="shared" si="3"/>
        <v>24.3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10</v>
      </c>
      <c r="B19" s="38" t="s">
        <v>24</v>
      </c>
      <c r="C19" s="34">
        <v>4</v>
      </c>
      <c r="D19" s="34">
        <v>2</v>
      </c>
      <c r="E19" s="34">
        <v>6</v>
      </c>
      <c r="F19" s="35">
        <f t="shared" si="0"/>
        <v>0.8</v>
      </c>
      <c r="G19" s="40"/>
      <c r="H19" s="50">
        <v>3</v>
      </c>
      <c r="I19" s="54" t="str">
        <f t="shared" si="2"/>
        <v>インドネシア</v>
      </c>
      <c r="J19" s="55">
        <v>98</v>
      </c>
      <c r="K19" s="55">
        <v>1</v>
      </c>
      <c r="L19" s="52">
        <v>99</v>
      </c>
      <c r="M19" s="56">
        <f t="shared" si="3"/>
        <v>14.000000000000002</v>
      </c>
      <c r="N19" s="31"/>
    </row>
    <row r="20" spans="1:29" ht="20.100000000000001" customHeight="1" x14ac:dyDescent="0.15">
      <c r="A20" s="32">
        <f t="shared" si="1"/>
        <v>7</v>
      </c>
      <c r="B20" s="38" t="s">
        <v>25</v>
      </c>
      <c r="C20" s="34">
        <v>20</v>
      </c>
      <c r="D20" s="34">
        <v>3</v>
      </c>
      <c r="E20" s="34">
        <v>23</v>
      </c>
      <c r="F20" s="35">
        <f t="shared" si="0"/>
        <v>3.3000000000000003</v>
      </c>
      <c r="G20" s="40"/>
      <c r="H20" s="50">
        <v>4</v>
      </c>
      <c r="I20" s="54" t="str">
        <f t="shared" si="2"/>
        <v>フィリピン</v>
      </c>
      <c r="J20" s="55">
        <v>10</v>
      </c>
      <c r="K20" s="55">
        <v>58</v>
      </c>
      <c r="L20" s="52">
        <v>68</v>
      </c>
      <c r="M20" s="56">
        <f t="shared" si="3"/>
        <v>9.6</v>
      </c>
      <c r="N20" s="31"/>
    </row>
    <row r="21" spans="1:29" ht="20.100000000000001" customHeight="1" x14ac:dyDescent="0.15">
      <c r="A21" s="32">
        <f t="shared" si="1"/>
        <v>17</v>
      </c>
      <c r="B21" s="38" t="s">
        <v>26</v>
      </c>
      <c r="C21" s="34">
        <v>1</v>
      </c>
      <c r="D21" s="34">
        <v>0</v>
      </c>
      <c r="E21" s="34">
        <v>1</v>
      </c>
      <c r="F21" s="35">
        <f t="shared" si="0"/>
        <v>0.1</v>
      </c>
      <c r="G21" s="40"/>
      <c r="H21" s="50">
        <v>5</v>
      </c>
      <c r="I21" s="54" t="str">
        <f t="shared" si="2"/>
        <v>ベトナム</v>
      </c>
      <c r="J21" s="55">
        <v>24</v>
      </c>
      <c r="K21" s="55">
        <v>16</v>
      </c>
      <c r="L21" s="52">
        <v>40</v>
      </c>
      <c r="M21" s="56">
        <f t="shared" si="3"/>
        <v>5.7</v>
      </c>
    </row>
    <row r="22" spans="1:29" ht="20.100000000000001" customHeight="1" x14ac:dyDescent="0.15">
      <c r="A22" s="32">
        <f t="shared" si="1"/>
        <v>17</v>
      </c>
      <c r="B22" s="38" t="s">
        <v>27</v>
      </c>
      <c r="C22" s="34">
        <v>0</v>
      </c>
      <c r="D22" s="34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15</v>
      </c>
      <c r="K22" s="55">
        <v>10</v>
      </c>
      <c r="L22" s="52">
        <v>25</v>
      </c>
      <c r="M22" s="56">
        <f t="shared" si="3"/>
        <v>3.5000000000000004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4">
        <v>15</v>
      </c>
      <c r="D23" s="34">
        <v>10</v>
      </c>
      <c r="E23" s="34">
        <v>25</v>
      </c>
      <c r="F23" s="35">
        <f t="shared" si="0"/>
        <v>3.5000000000000004</v>
      </c>
      <c r="G23" s="40"/>
      <c r="H23" s="50">
        <v>7</v>
      </c>
      <c r="I23" s="54" t="str">
        <f t="shared" si="2"/>
        <v>マレーシア</v>
      </c>
      <c r="J23" s="55">
        <v>20</v>
      </c>
      <c r="K23" s="55">
        <v>3</v>
      </c>
      <c r="L23" s="52">
        <v>23</v>
      </c>
      <c r="M23" s="56">
        <f t="shared" si="3"/>
        <v>3.3000000000000003</v>
      </c>
    </row>
    <row r="24" spans="1:29" ht="20.100000000000001" customHeight="1" x14ac:dyDescent="0.15">
      <c r="A24" s="32">
        <f t="shared" si="1"/>
        <v>17</v>
      </c>
      <c r="B24" s="38" t="s">
        <v>29</v>
      </c>
      <c r="C24" s="34">
        <v>0</v>
      </c>
      <c r="D24" s="34">
        <v>1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アメリカ</v>
      </c>
      <c r="J24" s="55">
        <v>10</v>
      </c>
      <c r="K24" s="55">
        <v>5</v>
      </c>
      <c r="L24" s="52">
        <v>15</v>
      </c>
      <c r="M24" s="56">
        <f t="shared" si="3"/>
        <v>2.1</v>
      </c>
    </row>
    <row r="25" spans="1:29" ht="20.100000000000001" customHeight="1" x14ac:dyDescent="0.15">
      <c r="A25" s="32">
        <f t="shared" si="1"/>
        <v>16</v>
      </c>
      <c r="B25" s="38" t="s">
        <v>30</v>
      </c>
      <c r="C25" s="34">
        <v>2</v>
      </c>
      <c r="D25" s="34">
        <v>0</v>
      </c>
      <c r="E25" s="34">
        <v>2</v>
      </c>
      <c r="F25" s="35">
        <f t="shared" si="0"/>
        <v>0.3</v>
      </c>
      <c r="G25" s="40"/>
      <c r="H25" s="58"/>
      <c r="I25" s="59" t="s">
        <v>31</v>
      </c>
      <c r="J25" s="60">
        <v>28</v>
      </c>
      <c r="K25" s="60">
        <v>16</v>
      </c>
      <c r="L25" s="61">
        <v>44</v>
      </c>
      <c r="M25" s="62">
        <f>ROUND(L25/$E$29,3)*100</f>
        <v>6.2</v>
      </c>
    </row>
    <row r="26" spans="1:29" ht="20.100000000000001" customHeight="1" x14ac:dyDescent="0.15">
      <c r="A26" s="32">
        <f t="shared" si="1"/>
        <v>12</v>
      </c>
      <c r="B26" s="63" t="s">
        <v>32</v>
      </c>
      <c r="C26" s="34">
        <v>4</v>
      </c>
      <c r="D26" s="34">
        <v>0</v>
      </c>
      <c r="E26" s="34">
        <v>4</v>
      </c>
      <c r="F26" s="64">
        <f t="shared" si="0"/>
        <v>0.6</v>
      </c>
      <c r="G26" s="65"/>
      <c r="H26" s="41"/>
      <c r="J26" s="66">
        <f>SUM(J17:J25)</f>
        <v>359</v>
      </c>
      <c r="K26" s="66">
        <f>SUM(K17:K25)</f>
        <v>348</v>
      </c>
      <c r="L26" s="66">
        <f>SUM(L17:L25)</f>
        <v>707</v>
      </c>
      <c r="M26" s="67">
        <f>SUM(M17:M25)</f>
        <v>100</v>
      </c>
    </row>
    <row r="27" spans="1:29" ht="20.100000000000001" customHeight="1" x14ac:dyDescent="0.15">
      <c r="A27" s="32">
        <f t="shared" si="1"/>
        <v>17</v>
      </c>
      <c r="B27" s="63" t="s">
        <v>33</v>
      </c>
      <c r="C27" s="34">
        <v>1</v>
      </c>
      <c r="D27" s="34">
        <v>0</v>
      </c>
      <c r="E27" s="3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hidden="1" customHeight="1" x14ac:dyDescent="0.15">
      <c r="A28" s="32">
        <f t="shared" si="1"/>
        <v>23</v>
      </c>
      <c r="B28" s="63" t="s">
        <v>34</v>
      </c>
      <c r="C28" s="64">
        <v>0</v>
      </c>
      <c r="D28" s="64">
        <v>0</v>
      </c>
      <c r="E28" s="64">
        <v>0</v>
      </c>
      <c r="F28" s="64">
        <f t="shared" si="0"/>
        <v>0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359</v>
      </c>
      <c r="D29" s="39">
        <f>SUM(D6:D28)</f>
        <v>348</v>
      </c>
      <c r="E29" s="39">
        <f>SUM(E6:E28)</f>
        <v>707</v>
      </c>
      <c r="F29" s="70">
        <f>SUM(F6:F28)</f>
        <v>99.799999999999955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45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46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103</v>
      </c>
      <c r="D6" s="34">
        <v>117</v>
      </c>
      <c r="E6" s="34">
        <v>220</v>
      </c>
      <c r="F6" s="35">
        <f t="shared" ref="F6:F28" si="0">ROUND(E6/$E$29,3)*100</f>
        <v>32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4">
        <v>50</v>
      </c>
      <c r="D7" s="34">
        <v>111</v>
      </c>
      <c r="E7" s="34">
        <v>161</v>
      </c>
      <c r="F7" s="35">
        <f t="shared" si="0"/>
        <v>23.400000000000002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8</v>
      </c>
      <c r="B8" s="38" t="s">
        <v>12</v>
      </c>
      <c r="C8" s="34">
        <v>10</v>
      </c>
      <c r="D8" s="34">
        <v>5</v>
      </c>
      <c r="E8" s="34">
        <v>15</v>
      </c>
      <c r="F8" s="35">
        <f t="shared" si="0"/>
        <v>2.1999999999999997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13</v>
      </c>
      <c r="C9" s="34">
        <v>0</v>
      </c>
      <c r="D9" s="34">
        <v>1</v>
      </c>
      <c r="E9" s="34">
        <v>1</v>
      </c>
      <c r="F9" s="35">
        <f t="shared" si="0"/>
        <v>0.1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4">
        <v>9</v>
      </c>
      <c r="D10" s="34">
        <v>57</v>
      </c>
      <c r="E10" s="34">
        <v>66</v>
      </c>
      <c r="F10" s="35">
        <f t="shared" si="0"/>
        <v>9.6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9</v>
      </c>
      <c r="B11" s="38" t="s">
        <v>15</v>
      </c>
      <c r="C11" s="34">
        <v>2</v>
      </c>
      <c r="D11" s="34">
        <v>7</v>
      </c>
      <c r="E11" s="34">
        <v>9</v>
      </c>
      <c r="F11" s="35">
        <f t="shared" si="0"/>
        <v>1.3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12</v>
      </c>
      <c r="B12" s="38" t="s">
        <v>16</v>
      </c>
      <c r="C12" s="34">
        <v>4</v>
      </c>
      <c r="D12" s="34">
        <v>1</v>
      </c>
      <c r="E12" s="34">
        <v>5</v>
      </c>
      <c r="F12" s="35">
        <f t="shared" si="0"/>
        <v>0.70000000000000007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13</v>
      </c>
      <c r="B13" s="38" t="s">
        <v>17</v>
      </c>
      <c r="C13" s="34">
        <v>3</v>
      </c>
      <c r="D13" s="34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4">
        <v>91</v>
      </c>
      <c r="D14" s="34">
        <v>1</v>
      </c>
      <c r="E14" s="34">
        <v>92</v>
      </c>
      <c r="F14" s="35">
        <f t="shared" si="0"/>
        <v>13.4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4">
        <v>24</v>
      </c>
      <c r="D15" s="34">
        <v>16</v>
      </c>
      <c r="E15" s="34">
        <v>40</v>
      </c>
      <c r="F15" s="35">
        <f t="shared" si="0"/>
        <v>5.8000000000000007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15</v>
      </c>
      <c r="B16" s="38" t="s">
        <v>20</v>
      </c>
      <c r="C16" s="34">
        <v>2</v>
      </c>
      <c r="D16" s="34">
        <v>1</v>
      </c>
      <c r="E16" s="34">
        <v>3</v>
      </c>
      <c r="F16" s="35">
        <f t="shared" si="0"/>
        <v>0.4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17</v>
      </c>
      <c r="B17" s="38" t="s">
        <v>22</v>
      </c>
      <c r="C17" s="34">
        <v>0</v>
      </c>
      <c r="D17" s="34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103</v>
      </c>
      <c r="K17" s="52">
        <v>117</v>
      </c>
      <c r="L17" s="52">
        <v>220</v>
      </c>
      <c r="M17" s="53">
        <f t="shared" ref="M17:M24" si="3">VLOOKUP($H17,$A$6:$F$26,6,FALSE)</f>
        <v>32</v>
      </c>
      <c r="N17" s="31"/>
    </row>
    <row r="18" spans="1:29" ht="20.100000000000001" customHeight="1" x14ac:dyDescent="0.15">
      <c r="A18" s="32">
        <f t="shared" si="1"/>
        <v>10</v>
      </c>
      <c r="B18" s="38" t="s">
        <v>23</v>
      </c>
      <c r="C18" s="34">
        <v>6</v>
      </c>
      <c r="D18" s="34">
        <v>0</v>
      </c>
      <c r="E18" s="34">
        <v>6</v>
      </c>
      <c r="F18" s="35">
        <f t="shared" si="0"/>
        <v>0.89999999999999991</v>
      </c>
      <c r="G18" s="40"/>
      <c r="H18" s="50">
        <v>2</v>
      </c>
      <c r="I18" s="54" t="str">
        <f t="shared" si="2"/>
        <v>中国</v>
      </c>
      <c r="J18" s="55">
        <v>50</v>
      </c>
      <c r="K18" s="55">
        <v>111</v>
      </c>
      <c r="L18" s="52">
        <v>161</v>
      </c>
      <c r="M18" s="56">
        <f t="shared" si="3"/>
        <v>23.400000000000002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10</v>
      </c>
      <c r="B19" s="38" t="s">
        <v>24</v>
      </c>
      <c r="C19" s="34">
        <v>4</v>
      </c>
      <c r="D19" s="34">
        <v>2</v>
      </c>
      <c r="E19" s="34">
        <v>6</v>
      </c>
      <c r="F19" s="35">
        <f t="shared" si="0"/>
        <v>0.89999999999999991</v>
      </c>
      <c r="G19" s="40"/>
      <c r="H19" s="50">
        <v>3</v>
      </c>
      <c r="I19" s="54" t="str">
        <f t="shared" si="2"/>
        <v>インドネシア</v>
      </c>
      <c r="J19" s="55">
        <v>91</v>
      </c>
      <c r="K19" s="55">
        <v>1</v>
      </c>
      <c r="L19" s="52">
        <v>92</v>
      </c>
      <c r="M19" s="56">
        <f t="shared" si="3"/>
        <v>13.4</v>
      </c>
      <c r="N19" s="31"/>
    </row>
    <row r="20" spans="1:29" ht="20.100000000000001" customHeight="1" x14ac:dyDescent="0.15">
      <c r="A20" s="32">
        <f t="shared" si="1"/>
        <v>7</v>
      </c>
      <c r="B20" s="38" t="s">
        <v>25</v>
      </c>
      <c r="C20" s="34">
        <v>20</v>
      </c>
      <c r="D20" s="34">
        <v>3</v>
      </c>
      <c r="E20" s="34">
        <v>23</v>
      </c>
      <c r="F20" s="35">
        <f t="shared" si="0"/>
        <v>3.3000000000000003</v>
      </c>
      <c r="G20" s="40"/>
      <c r="H20" s="50">
        <v>4</v>
      </c>
      <c r="I20" s="54" t="str">
        <f t="shared" si="2"/>
        <v>フィリピン</v>
      </c>
      <c r="J20" s="55">
        <v>9</v>
      </c>
      <c r="K20" s="55">
        <v>57</v>
      </c>
      <c r="L20" s="52">
        <v>66</v>
      </c>
      <c r="M20" s="56">
        <f t="shared" si="3"/>
        <v>9.6</v>
      </c>
      <c r="N20" s="31"/>
    </row>
    <row r="21" spans="1:29" ht="20.100000000000001" customHeight="1" x14ac:dyDescent="0.15">
      <c r="A21" s="32">
        <f t="shared" si="1"/>
        <v>17</v>
      </c>
      <c r="B21" s="38" t="s">
        <v>26</v>
      </c>
      <c r="C21" s="34">
        <v>1</v>
      </c>
      <c r="D21" s="34">
        <v>0</v>
      </c>
      <c r="E21" s="34">
        <v>1</v>
      </c>
      <c r="F21" s="35">
        <f t="shared" si="0"/>
        <v>0.1</v>
      </c>
      <c r="G21" s="40"/>
      <c r="H21" s="50">
        <v>5</v>
      </c>
      <c r="I21" s="54" t="str">
        <f t="shared" si="2"/>
        <v>ベトナム</v>
      </c>
      <c r="J21" s="55">
        <v>24</v>
      </c>
      <c r="K21" s="55">
        <v>16</v>
      </c>
      <c r="L21" s="52">
        <v>40</v>
      </c>
      <c r="M21" s="56">
        <f t="shared" si="3"/>
        <v>5.8000000000000007</v>
      </c>
    </row>
    <row r="22" spans="1:29" ht="20.100000000000001" customHeight="1" x14ac:dyDescent="0.15">
      <c r="A22" s="32">
        <f t="shared" si="1"/>
        <v>17</v>
      </c>
      <c r="B22" s="38" t="s">
        <v>27</v>
      </c>
      <c r="C22" s="34">
        <v>0</v>
      </c>
      <c r="D22" s="34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4">
        <v>15</v>
      </c>
      <c r="D23" s="34">
        <v>10</v>
      </c>
      <c r="E23" s="34">
        <v>25</v>
      </c>
      <c r="F23" s="35">
        <f t="shared" si="0"/>
        <v>3.5999999999999996</v>
      </c>
      <c r="G23" s="40"/>
      <c r="H23" s="50">
        <v>7</v>
      </c>
      <c r="I23" s="54" t="str">
        <f t="shared" si="2"/>
        <v>マレーシア</v>
      </c>
      <c r="J23" s="55">
        <v>20</v>
      </c>
      <c r="K23" s="55">
        <v>3</v>
      </c>
      <c r="L23" s="52">
        <v>23</v>
      </c>
      <c r="M23" s="56">
        <f t="shared" si="3"/>
        <v>3.3000000000000003</v>
      </c>
    </row>
    <row r="24" spans="1:29" ht="20.100000000000001" customHeight="1" x14ac:dyDescent="0.15">
      <c r="A24" s="32">
        <f t="shared" si="1"/>
        <v>17</v>
      </c>
      <c r="B24" s="38" t="s">
        <v>29</v>
      </c>
      <c r="C24" s="34">
        <v>0</v>
      </c>
      <c r="D24" s="34">
        <v>1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アメリカ</v>
      </c>
      <c r="J24" s="55">
        <v>10</v>
      </c>
      <c r="K24" s="55">
        <v>5</v>
      </c>
      <c r="L24" s="52">
        <v>15</v>
      </c>
      <c r="M24" s="56">
        <f t="shared" si="3"/>
        <v>2.1999999999999997</v>
      </c>
    </row>
    <row r="25" spans="1:29" ht="20.100000000000001" customHeight="1" x14ac:dyDescent="0.15">
      <c r="A25" s="32">
        <f t="shared" si="1"/>
        <v>16</v>
      </c>
      <c r="B25" s="38" t="s">
        <v>30</v>
      </c>
      <c r="C25" s="34">
        <v>2</v>
      </c>
      <c r="D25" s="34">
        <v>0</v>
      </c>
      <c r="E25" s="34">
        <v>2</v>
      </c>
      <c r="F25" s="35">
        <f t="shared" si="0"/>
        <v>0.3</v>
      </c>
      <c r="G25" s="40"/>
      <c r="H25" s="58"/>
      <c r="I25" s="59" t="s">
        <v>31</v>
      </c>
      <c r="J25" s="60">
        <v>29</v>
      </c>
      <c r="K25" s="60">
        <v>17</v>
      </c>
      <c r="L25" s="61">
        <v>46</v>
      </c>
      <c r="M25" s="62">
        <f>ROUND(L25/$E$29,3)*100</f>
        <v>6.7</v>
      </c>
    </row>
    <row r="26" spans="1:29" ht="20.100000000000001" customHeight="1" x14ac:dyDescent="0.15">
      <c r="A26" s="32">
        <f t="shared" si="1"/>
        <v>13</v>
      </c>
      <c r="B26" s="63" t="s">
        <v>32</v>
      </c>
      <c r="C26" s="34">
        <v>4</v>
      </c>
      <c r="D26" s="34">
        <v>0</v>
      </c>
      <c r="E26" s="34">
        <v>4</v>
      </c>
      <c r="F26" s="64">
        <f t="shared" si="0"/>
        <v>0.6</v>
      </c>
      <c r="G26" s="65"/>
      <c r="H26" s="41"/>
      <c r="J26" s="66">
        <f>SUM(J17:J25)</f>
        <v>351</v>
      </c>
      <c r="K26" s="66">
        <f>SUM(K17:K25)</f>
        <v>337</v>
      </c>
      <c r="L26" s="66">
        <f>SUM(L17:L25)</f>
        <v>688</v>
      </c>
      <c r="M26" s="67">
        <f>SUM(M17:M25)</f>
        <v>100</v>
      </c>
    </row>
    <row r="27" spans="1:29" ht="20.100000000000001" customHeight="1" x14ac:dyDescent="0.15">
      <c r="A27" s="32">
        <f t="shared" si="1"/>
        <v>17</v>
      </c>
      <c r="B27" s="63" t="s">
        <v>33</v>
      </c>
      <c r="C27" s="34">
        <v>1</v>
      </c>
      <c r="D27" s="34">
        <v>0</v>
      </c>
      <c r="E27" s="3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customHeight="1" x14ac:dyDescent="0.15">
      <c r="A28" s="32">
        <f t="shared" si="1"/>
        <v>17</v>
      </c>
      <c r="B28" s="63" t="s">
        <v>34</v>
      </c>
      <c r="C28" s="34">
        <v>0</v>
      </c>
      <c r="D28" s="34">
        <v>1</v>
      </c>
      <c r="E28" s="34">
        <v>1</v>
      </c>
      <c r="F28" s="64">
        <f t="shared" si="0"/>
        <v>0.1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351</v>
      </c>
      <c r="D29" s="39">
        <f>SUM(D6:D28)</f>
        <v>337</v>
      </c>
      <c r="E29" s="39">
        <f>SUM(E6:E28)</f>
        <v>688</v>
      </c>
      <c r="F29" s="70">
        <f>SUM(F6:F28)</f>
        <v>99.699999999999974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40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47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104</v>
      </c>
      <c r="D6" s="34">
        <v>116</v>
      </c>
      <c r="E6" s="34">
        <v>220</v>
      </c>
      <c r="F6" s="35">
        <f t="shared" ref="F6:F28" si="0">ROUND(E6/$E$29,3)*100</f>
        <v>31.3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4">
        <v>42</v>
      </c>
      <c r="D7" s="34">
        <v>122</v>
      </c>
      <c r="E7" s="34">
        <v>164</v>
      </c>
      <c r="F7" s="35">
        <f t="shared" si="0"/>
        <v>23.3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8</v>
      </c>
      <c r="B8" s="38" t="s">
        <v>12</v>
      </c>
      <c r="C8" s="34">
        <v>9</v>
      </c>
      <c r="D8" s="34">
        <v>4</v>
      </c>
      <c r="E8" s="34">
        <v>13</v>
      </c>
      <c r="F8" s="35">
        <f t="shared" si="0"/>
        <v>1.7999999999999998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13</v>
      </c>
      <c r="C9" s="34">
        <v>0</v>
      </c>
      <c r="D9" s="34">
        <v>1</v>
      </c>
      <c r="E9" s="34">
        <v>1</v>
      </c>
      <c r="F9" s="35">
        <f t="shared" si="0"/>
        <v>0.1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4">
        <v>9</v>
      </c>
      <c r="D10" s="34">
        <v>59</v>
      </c>
      <c r="E10" s="34">
        <v>68</v>
      </c>
      <c r="F10" s="35">
        <f t="shared" si="0"/>
        <v>9.7000000000000011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9</v>
      </c>
      <c r="B11" s="38" t="s">
        <v>15</v>
      </c>
      <c r="C11" s="34">
        <v>3</v>
      </c>
      <c r="D11" s="34">
        <v>7</v>
      </c>
      <c r="E11" s="34">
        <v>10</v>
      </c>
      <c r="F11" s="35">
        <f t="shared" si="0"/>
        <v>1.4000000000000001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12</v>
      </c>
      <c r="B12" s="38" t="s">
        <v>16</v>
      </c>
      <c r="C12" s="34">
        <v>4</v>
      </c>
      <c r="D12" s="34">
        <v>1</v>
      </c>
      <c r="E12" s="34">
        <v>5</v>
      </c>
      <c r="F12" s="35">
        <f t="shared" si="0"/>
        <v>0.70000000000000007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13</v>
      </c>
      <c r="B13" s="38" t="s">
        <v>17</v>
      </c>
      <c r="C13" s="34">
        <v>3</v>
      </c>
      <c r="D13" s="34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4">
        <v>97</v>
      </c>
      <c r="D14" s="34">
        <v>7</v>
      </c>
      <c r="E14" s="34">
        <v>104</v>
      </c>
      <c r="F14" s="35">
        <f t="shared" si="0"/>
        <v>14.799999999999999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4">
        <v>18</v>
      </c>
      <c r="D15" s="34">
        <v>21</v>
      </c>
      <c r="E15" s="34">
        <v>39</v>
      </c>
      <c r="F15" s="35">
        <f t="shared" si="0"/>
        <v>5.5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15</v>
      </c>
      <c r="B16" s="38" t="s">
        <v>20</v>
      </c>
      <c r="C16" s="34">
        <v>2</v>
      </c>
      <c r="D16" s="34">
        <v>1</v>
      </c>
      <c r="E16" s="34">
        <v>3</v>
      </c>
      <c r="F16" s="35">
        <f t="shared" si="0"/>
        <v>0.4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17</v>
      </c>
      <c r="B17" s="38" t="s">
        <v>22</v>
      </c>
      <c r="C17" s="34">
        <v>0</v>
      </c>
      <c r="D17" s="34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104</v>
      </c>
      <c r="K17" s="52">
        <v>116</v>
      </c>
      <c r="L17" s="52">
        <v>220</v>
      </c>
      <c r="M17" s="53">
        <f>VLOOKUP($H17,$A$6:$F$26,6,FALSE)</f>
        <v>31.3</v>
      </c>
      <c r="N17" s="31"/>
    </row>
    <row r="18" spans="1:29" ht="20.100000000000001" customHeight="1" x14ac:dyDescent="0.15">
      <c r="A18" s="32">
        <f t="shared" si="1"/>
        <v>10</v>
      </c>
      <c r="B18" s="38" t="s">
        <v>23</v>
      </c>
      <c r="C18" s="34">
        <v>6</v>
      </c>
      <c r="D18" s="34">
        <v>0</v>
      </c>
      <c r="E18" s="34">
        <v>6</v>
      </c>
      <c r="F18" s="35">
        <f t="shared" si="0"/>
        <v>0.89999999999999991</v>
      </c>
      <c r="G18" s="40"/>
      <c r="H18" s="50">
        <v>2</v>
      </c>
      <c r="I18" s="54" t="str">
        <f t="shared" si="2"/>
        <v>中国</v>
      </c>
      <c r="J18" s="55">
        <v>42</v>
      </c>
      <c r="K18" s="55">
        <v>122</v>
      </c>
      <c r="L18" s="52">
        <v>164</v>
      </c>
      <c r="M18" s="56">
        <f t="shared" ref="M18:M24" si="3">VLOOKUP($H18,$A$6:$F$26,6,FALSE)</f>
        <v>23.3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10</v>
      </c>
      <c r="B19" s="38" t="s">
        <v>24</v>
      </c>
      <c r="C19" s="34">
        <v>4</v>
      </c>
      <c r="D19" s="34">
        <v>2</v>
      </c>
      <c r="E19" s="34">
        <v>6</v>
      </c>
      <c r="F19" s="35">
        <f t="shared" si="0"/>
        <v>0.89999999999999991</v>
      </c>
      <c r="G19" s="40"/>
      <c r="H19" s="50">
        <v>3</v>
      </c>
      <c r="I19" s="54" t="str">
        <f t="shared" si="2"/>
        <v>インドネシア</v>
      </c>
      <c r="J19" s="55">
        <v>97</v>
      </c>
      <c r="K19" s="55">
        <v>7</v>
      </c>
      <c r="L19" s="52">
        <v>104</v>
      </c>
      <c r="M19" s="56">
        <f t="shared" si="3"/>
        <v>14.799999999999999</v>
      </c>
      <c r="N19" s="31"/>
    </row>
    <row r="20" spans="1:29" ht="20.100000000000001" customHeight="1" x14ac:dyDescent="0.15">
      <c r="A20" s="32">
        <f t="shared" si="1"/>
        <v>7</v>
      </c>
      <c r="B20" s="38" t="s">
        <v>25</v>
      </c>
      <c r="C20" s="34">
        <v>20</v>
      </c>
      <c r="D20" s="34">
        <v>3</v>
      </c>
      <c r="E20" s="34">
        <v>23</v>
      </c>
      <c r="F20" s="35">
        <f t="shared" si="0"/>
        <v>3.3000000000000003</v>
      </c>
      <c r="G20" s="40"/>
      <c r="H20" s="50">
        <v>4</v>
      </c>
      <c r="I20" s="54" t="str">
        <f t="shared" si="2"/>
        <v>フィリピン</v>
      </c>
      <c r="J20" s="55">
        <v>9</v>
      </c>
      <c r="K20" s="55">
        <v>59</v>
      </c>
      <c r="L20" s="52">
        <v>68</v>
      </c>
      <c r="M20" s="56">
        <f t="shared" si="3"/>
        <v>9.7000000000000011</v>
      </c>
      <c r="N20" s="31"/>
    </row>
    <row r="21" spans="1:29" ht="20.100000000000001" customHeight="1" x14ac:dyDescent="0.15">
      <c r="A21" s="32">
        <f t="shared" si="1"/>
        <v>17</v>
      </c>
      <c r="B21" s="38" t="s">
        <v>26</v>
      </c>
      <c r="C21" s="34">
        <v>1</v>
      </c>
      <c r="D21" s="34">
        <v>0</v>
      </c>
      <c r="E21" s="34">
        <v>1</v>
      </c>
      <c r="F21" s="35">
        <f t="shared" si="0"/>
        <v>0.1</v>
      </c>
      <c r="G21" s="40"/>
      <c r="H21" s="50">
        <v>5</v>
      </c>
      <c r="I21" s="54" t="str">
        <f t="shared" si="2"/>
        <v>ベトナム</v>
      </c>
      <c r="J21" s="55">
        <v>18</v>
      </c>
      <c r="K21" s="55">
        <v>21</v>
      </c>
      <c r="L21" s="52">
        <v>39</v>
      </c>
      <c r="M21" s="56">
        <f t="shared" si="3"/>
        <v>5.5</v>
      </c>
    </row>
    <row r="22" spans="1:29" ht="20.100000000000001" customHeight="1" x14ac:dyDescent="0.15">
      <c r="A22" s="32">
        <f t="shared" si="1"/>
        <v>17</v>
      </c>
      <c r="B22" s="38" t="s">
        <v>27</v>
      </c>
      <c r="C22" s="34">
        <v>0</v>
      </c>
      <c r="D22" s="34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4">
        <v>15</v>
      </c>
      <c r="D23" s="34">
        <v>10</v>
      </c>
      <c r="E23" s="34">
        <v>25</v>
      </c>
      <c r="F23" s="35">
        <f t="shared" si="0"/>
        <v>3.5999999999999996</v>
      </c>
      <c r="G23" s="40"/>
      <c r="H23" s="50">
        <v>7</v>
      </c>
      <c r="I23" s="54" t="str">
        <f t="shared" si="2"/>
        <v>マレーシア</v>
      </c>
      <c r="J23" s="55">
        <v>20</v>
      </c>
      <c r="K23" s="55">
        <v>3</v>
      </c>
      <c r="L23" s="52">
        <v>23</v>
      </c>
      <c r="M23" s="56">
        <f t="shared" si="3"/>
        <v>3.3000000000000003</v>
      </c>
    </row>
    <row r="24" spans="1:29" ht="20.100000000000001" customHeight="1" x14ac:dyDescent="0.15">
      <c r="A24" s="32">
        <f t="shared" si="1"/>
        <v>17</v>
      </c>
      <c r="B24" s="38" t="s">
        <v>29</v>
      </c>
      <c r="C24" s="34">
        <v>1</v>
      </c>
      <c r="D24" s="34">
        <v>0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アメリカ</v>
      </c>
      <c r="J24" s="55">
        <v>9</v>
      </c>
      <c r="K24" s="55">
        <v>4</v>
      </c>
      <c r="L24" s="52">
        <v>13</v>
      </c>
      <c r="M24" s="56">
        <f t="shared" si="3"/>
        <v>1.7999999999999998</v>
      </c>
    </row>
    <row r="25" spans="1:29" ht="20.100000000000001" customHeight="1" x14ac:dyDescent="0.15">
      <c r="A25" s="32">
        <f t="shared" si="1"/>
        <v>15</v>
      </c>
      <c r="B25" s="38" t="s">
        <v>30</v>
      </c>
      <c r="C25" s="34">
        <v>2</v>
      </c>
      <c r="D25" s="34">
        <v>1</v>
      </c>
      <c r="E25" s="34">
        <v>3</v>
      </c>
      <c r="F25" s="35">
        <f t="shared" si="0"/>
        <v>0.4</v>
      </c>
      <c r="G25" s="40"/>
      <c r="H25" s="58"/>
      <c r="I25" s="59" t="s">
        <v>31</v>
      </c>
      <c r="J25" s="60">
        <v>31</v>
      </c>
      <c r="K25" s="60">
        <v>17</v>
      </c>
      <c r="L25" s="61">
        <v>48</v>
      </c>
      <c r="M25" s="62">
        <f>ROUND(L25/$E$29,3)*100</f>
        <v>6.8000000000000007</v>
      </c>
    </row>
    <row r="26" spans="1:29" ht="20.100000000000001" customHeight="1" x14ac:dyDescent="0.15">
      <c r="A26" s="32">
        <f t="shared" si="1"/>
        <v>13</v>
      </c>
      <c r="B26" s="63" t="s">
        <v>32</v>
      </c>
      <c r="C26" s="34">
        <v>4</v>
      </c>
      <c r="D26" s="34">
        <v>0</v>
      </c>
      <c r="E26" s="34">
        <v>4</v>
      </c>
      <c r="F26" s="64">
        <f t="shared" si="0"/>
        <v>0.6</v>
      </c>
      <c r="G26" s="65"/>
      <c r="H26" s="41"/>
      <c r="J26" s="66">
        <f>SUM(J17:J25)</f>
        <v>345</v>
      </c>
      <c r="K26" s="66">
        <f>SUM(K17:K25)</f>
        <v>359</v>
      </c>
      <c r="L26" s="66">
        <f>SUM(L17:L25)</f>
        <v>704</v>
      </c>
      <c r="M26" s="67">
        <f>SUM(M17:M25)</f>
        <v>100.1</v>
      </c>
    </row>
    <row r="27" spans="1:29" ht="20.100000000000001" customHeight="1" x14ac:dyDescent="0.15">
      <c r="A27" s="32">
        <f t="shared" si="1"/>
        <v>17</v>
      </c>
      <c r="B27" s="63" t="s">
        <v>33</v>
      </c>
      <c r="C27" s="34">
        <v>1</v>
      </c>
      <c r="D27" s="34">
        <v>0</v>
      </c>
      <c r="E27" s="3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customHeight="1" x14ac:dyDescent="0.15">
      <c r="A28" s="32">
        <f t="shared" si="1"/>
        <v>17</v>
      </c>
      <c r="B28" s="63" t="s">
        <v>34</v>
      </c>
      <c r="C28" s="34">
        <v>0</v>
      </c>
      <c r="D28" s="34">
        <v>1</v>
      </c>
      <c r="E28" s="34">
        <v>1</v>
      </c>
      <c r="F28" s="64">
        <f t="shared" si="0"/>
        <v>0.1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345</v>
      </c>
      <c r="D29" s="39">
        <f>SUM(D6:D28)</f>
        <v>359</v>
      </c>
      <c r="E29" s="39">
        <f>SUM(E6:E28)</f>
        <v>704</v>
      </c>
      <c r="F29" s="70">
        <f>SUM(F6:F28)</f>
        <v>99.899999999999977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40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48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104</v>
      </c>
      <c r="D6" s="34">
        <v>116</v>
      </c>
      <c r="E6" s="34">
        <v>220</v>
      </c>
      <c r="F6" s="35">
        <f t="shared" ref="F6:F28" si="0">ROUND(E6/$E$29,3)*100</f>
        <v>32.1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4">
        <v>40</v>
      </c>
      <c r="D7" s="34">
        <v>115</v>
      </c>
      <c r="E7" s="34">
        <v>155</v>
      </c>
      <c r="F7" s="35">
        <f t="shared" si="0"/>
        <v>22.6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8</v>
      </c>
      <c r="B8" s="38" t="s">
        <v>49</v>
      </c>
      <c r="C8" s="34">
        <v>9</v>
      </c>
      <c r="D8" s="34">
        <v>5</v>
      </c>
      <c r="E8" s="34">
        <v>14</v>
      </c>
      <c r="F8" s="35">
        <f t="shared" si="0"/>
        <v>2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50</v>
      </c>
      <c r="C9" s="34">
        <v>0</v>
      </c>
      <c r="D9" s="34">
        <v>1</v>
      </c>
      <c r="E9" s="34">
        <v>1</v>
      </c>
      <c r="F9" s="35">
        <f t="shared" si="0"/>
        <v>0.1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4">
        <v>9</v>
      </c>
      <c r="D10" s="34">
        <v>60</v>
      </c>
      <c r="E10" s="34">
        <v>69</v>
      </c>
      <c r="F10" s="35">
        <f t="shared" si="0"/>
        <v>10.100000000000001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9</v>
      </c>
      <c r="B11" s="38" t="s">
        <v>15</v>
      </c>
      <c r="C11" s="34">
        <v>3</v>
      </c>
      <c r="D11" s="34">
        <v>7</v>
      </c>
      <c r="E11" s="34">
        <v>10</v>
      </c>
      <c r="F11" s="35">
        <f t="shared" si="0"/>
        <v>1.5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12</v>
      </c>
      <c r="B12" s="38" t="s">
        <v>16</v>
      </c>
      <c r="C12" s="34">
        <v>4</v>
      </c>
      <c r="D12" s="34">
        <v>1</v>
      </c>
      <c r="E12" s="34">
        <v>5</v>
      </c>
      <c r="F12" s="35">
        <f t="shared" si="0"/>
        <v>0.70000000000000007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13</v>
      </c>
      <c r="B13" s="38" t="s">
        <v>17</v>
      </c>
      <c r="C13" s="34">
        <v>3</v>
      </c>
      <c r="D13" s="34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4">
        <v>86</v>
      </c>
      <c r="D14" s="34">
        <v>7</v>
      </c>
      <c r="E14" s="34">
        <v>93</v>
      </c>
      <c r="F14" s="35">
        <f t="shared" si="0"/>
        <v>13.600000000000001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4">
        <v>18</v>
      </c>
      <c r="D15" s="34">
        <v>21</v>
      </c>
      <c r="E15" s="34">
        <v>39</v>
      </c>
      <c r="F15" s="35">
        <f t="shared" si="0"/>
        <v>5.7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15</v>
      </c>
      <c r="B16" s="38" t="s">
        <v>20</v>
      </c>
      <c r="C16" s="34">
        <v>2</v>
      </c>
      <c r="D16" s="34">
        <v>1</v>
      </c>
      <c r="E16" s="34">
        <v>3</v>
      </c>
      <c r="F16" s="35">
        <f t="shared" si="0"/>
        <v>0.4</v>
      </c>
      <c r="G16" s="40"/>
      <c r="H16" s="45" t="s">
        <v>51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17</v>
      </c>
      <c r="B17" s="38" t="s">
        <v>22</v>
      </c>
      <c r="C17" s="34">
        <v>0</v>
      </c>
      <c r="D17" s="34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104</v>
      </c>
      <c r="K17" s="52">
        <v>116</v>
      </c>
      <c r="L17" s="52">
        <v>220</v>
      </c>
      <c r="M17" s="53">
        <f>VLOOKUP($H17,$A$6:$F$26,6,FALSE)</f>
        <v>32.1</v>
      </c>
      <c r="N17" s="31"/>
    </row>
    <row r="18" spans="1:29" ht="20.100000000000001" customHeight="1" x14ac:dyDescent="0.15">
      <c r="A18" s="32">
        <f t="shared" si="1"/>
        <v>10</v>
      </c>
      <c r="B18" s="38" t="s">
        <v>23</v>
      </c>
      <c r="C18" s="34">
        <v>7</v>
      </c>
      <c r="D18" s="34">
        <v>0</v>
      </c>
      <c r="E18" s="34">
        <v>7</v>
      </c>
      <c r="F18" s="35">
        <f t="shared" si="0"/>
        <v>1</v>
      </c>
      <c r="G18" s="40"/>
      <c r="H18" s="50">
        <v>2</v>
      </c>
      <c r="I18" s="54" t="str">
        <f t="shared" si="2"/>
        <v>中国</v>
      </c>
      <c r="J18" s="55">
        <v>40</v>
      </c>
      <c r="K18" s="55">
        <v>115</v>
      </c>
      <c r="L18" s="52">
        <v>155</v>
      </c>
      <c r="M18" s="56">
        <f t="shared" ref="M18:M24" si="3">VLOOKUP($H18,$A$6:$F$26,6,FALSE)</f>
        <v>22.6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11</v>
      </c>
      <c r="B19" s="38" t="s">
        <v>24</v>
      </c>
      <c r="C19" s="34">
        <v>4</v>
      </c>
      <c r="D19" s="34">
        <v>2</v>
      </c>
      <c r="E19" s="34">
        <v>6</v>
      </c>
      <c r="F19" s="35">
        <f t="shared" si="0"/>
        <v>0.89999999999999991</v>
      </c>
      <c r="G19" s="40"/>
      <c r="H19" s="50">
        <v>3</v>
      </c>
      <c r="I19" s="54" t="str">
        <f t="shared" si="2"/>
        <v>インドネシア</v>
      </c>
      <c r="J19" s="55">
        <v>86</v>
      </c>
      <c r="K19" s="55">
        <v>7</v>
      </c>
      <c r="L19" s="52">
        <v>93</v>
      </c>
      <c r="M19" s="56">
        <f t="shared" si="3"/>
        <v>13.600000000000001</v>
      </c>
      <c r="N19" s="31"/>
    </row>
    <row r="20" spans="1:29" ht="20.100000000000001" customHeight="1" x14ac:dyDescent="0.15">
      <c r="A20" s="32">
        <f t="shared" si="1"/>
        <v>7</v>
      </c>
      <c r="B20" s="38" t="s">
        <v>25</v>
      </c>
      <c r="C20" s="34">
        <v>20</v>
      </c>
      <c r="D20" s="34">
        <v>3</v>
      </c>
      <c r="E20" s="34">
        <v>23</v>
      </c>
      <c r="F20" s="35">
        <f t="shared" si="0"/>
        <v>3.4000000000000004</v>
      </c>
      <c r="G20" s="40"/>
      <c r="H20" s="50">
        <v>4</v>
      </c>
      <c r="I20" s="54" t="str">
        <f t="shared" si="2"/>
        <v>フィリピン</v>
      </c>
      <c r="J20" s="55">
        <v>9</v>
      </c>
      <c r="K20" s="55">
        <v>60</v>
      </c>
      <c r="L20" s="52">
        <v>69</v>
      </c>
      <c r="M20" s="56">
        <f t="shared" si="3"/>
        <v>10.100000000000001</v>
      </c>
      <c r="N20" s="31"/>
    </row>
    <row r="21" spans="1:29" ht="20.100000000000001" customHeight="1" x14ac:dyDescent="0.15">
      <c r="A21" s="32">
        <f t="shared" si="1"/>
        <v>17</v>
      </c>
      <c r="B21" s="38" t="s">
        <v>26</v>
      </c>
      <c r="C21" s="34">
        <v>1</v>
      </c>
      <c r="D21" s="34">
        <v>0</v>
      </c>
      <c r="E21" s="34">
        <v>1</v>
      </c>
      <c r="F21" s="35">
        <f t="shared" si="0"/>
        <v>0.1</v>
      </c>
      <c r="G21" s="40"/>
      <c r="H21" s="50">
        <v>5</v>
      </c>
      <c r="I21" s="54" t="str">
        <f t="shared" si="2"/>
        <v>ベトナム</v>
      </c>
      <c r="J21" s="55">
        <v>18</v>
      </c>
      <c r="K21" s="55">
        <v>21</v>
      </c>
      <c r="L21" s="52">
        <v>39</v>
      </c>
      <c r="M21" s="56">
        <f t="shared" si="3"/>
        <v>5.7</v>
      </c>
    </row>
    <row r="22" spans="1:29" ht="20.100000000000001" customHeight="1" x14ac:dyDescent="0.15">
      <c r="A22" s="32">
        <f t="shared" si="1"/>
        <v>17</v>
      </c>
      <c r="B22" s="38" t="s">
        <v>27</v>
      </c>
      <c r="C22" s="34">
        <v>0</v>
      </c>
      <c r="D22" s="34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4">
        <v>15</v>
      </c>
      <c r="D23" s="34">
        <v>10</v>
      </c>
      <c r="E23" s="34">
        <v>25</v>
      </c>
      <c r="F23" s="35">
        <f t="shared" si="0"/>
        <v>3.5999999999999996</v>
      </c>
      <c r="G23" s="40"/>
      <c r="H23" s="50">
        <v>7</v>
      </c>
      <c r="I23" s="54" t="str">
        <f t="shared" si="2"/>
        <v>マレーシア</v>
      </c>
      <c r="J23" s="55">
        <v>20</v>
      </c>
      <c r="K23" s="55">
        <v>3</v>
      </c>
      <c r="L23" s="52">
        <v>23</v>
      </c>
      <c r="M23" s="56">
        <f t="shared" si="3"/>
        <v>3.4000000000000004</v>
      </c>
    </row>
    <row r="24" spans="1:29" ht="20.100000000000001" customHeight="1" x14ac:dyDescent="0.15">
      <c r="A24" s="32">
        <f t="shared" si="1"/>
        <v>17</v>
      </c>
      <c r="B24" s="38" t="s">
        <v>29</v>
      </c>
      <c r="C24" s="34">
        <v>0</v>
      </c>
      <c r="D24" s="34">
        <v>1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アメリカ</v>
      </c>
      <c r="J24" s="55">
        <v>9</v>
      </c>
      <c r="K24" s="55">
        <v>5</v>
      </c>
      <c r="L24" s="52">
        <v>14</v>
      </c>
      <c r="M24" s="56">
        <f t="shared" si="3"/>
        <v>2</v>
      </c>
    </row>
    <row r="25" spans="1:29" ht="20.100000000000001" customHeight="1" x14ac:dyDescent="0.15">
      <c r="A25" s="32">
        <f t="shared" si="1"/>
        <v>15</v>
      </c>
      <c r="B25" s="38" t="s">
        <v>30</v>
      </c>
      <c r="C25" s="34">
        <v>2</v>
      </c>
      <c r="D25" s="34">
        <v>1</v>
      </c>
      <c r="E25" s="34">
        <v>3</v>
      </c>
      <c r="F25" s="35">
        <f t="shared" si="0"/>
        <v>0.4</v>
      </c>
      <c r="G25" s="40"/>
      <c r="H25" s="58"/>
      <c r="I25" s="59" t="s">
        <v>31</v>
      </c>
      <c r="J25" s="60">
        <v>31</v>
      </c>
      <c r="K25" s="60">
        <v>17</v>
      </c>
      <c r="L25" s="61">
        <v>48</v>
      </c>
      <c r="M25" s="62">
        <f>ROUND(L25/$E$29,3)*100</f>
        <v>7.0000000000000009</v>
      </c>
    </row>
    <row r="26" spans="1:29" ht="20.100000000000001" customHeight="1" x14ac:dyDescent="0.15">
      <c r="A26" s="32">
        <f t="shared" si="1"/>
        <v>13</v>
      </c>
      <c r="B26" s="63" t="s">
        <v>32</v>
      </c>
      <c r="C26" s="34">
        <v>4</v>
      </c>
      <c r="D26" s="34">
        <v>0</v>
      </c>
      <c r="E26" s="34">
        <v>4</v>
      </c>
      <c r="F26" s="64">
        <f t="shared" si="0"/>
        <v>0.6</v>
      </c>
      <c r="G26" s="65"/>
      <c r="H26" s="41"/>
      <c r="J26" s="66">
        <f>SUM(J17:J25)</f>
        <v>332</v>
      </c>
      <c r="K26" s="66">
        <f>SUM(K17:K25)</f>
        <v>354</v>
      </c>
      <c r="L26" s="66">
        <f>SUM(L17:L25)</f>
        <v>686</v>
      </c>
      <c r="M26" s="67">
        <f>SUM(M17:M25)</f>
        <v>100.10000000000001</v>
      </c>
    </row>
    <row r="27" spans="1:29" ht="20.100000000000001" customHeight="1" x14ac:dyDescent="0.15">
      <c r="A27" s="32">
        <f t="shared" si="1"/>
        <v>17</v>
      </c>
      <c r="B27" s="63" t="s">
        <v>33</v>
      </c>
      <c r="C27" s="34">
        <v>1</v>
      </c>
      <c r="D27" s="34">
        <v>0</v>
      </c>
      <c r="E27" s="3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hidden="1" customHeight="1" x14ac:dyDescent="0.15">
      <c r="A28" s="32">
        <f t="shared" si="1"/>
        <v>23</v>
      </c>
      <c r="B28" s="63" t="s">
        <v>34</v>
      </c>
      <c r="C28" s="34">
        <v>0</v>
      </c>
      <c r="D28" s="34">
        <v>0</v>
      </c>
      <c r="E28" s="34">
        <v>0</v>
      </c>
      <c r="F28" s="64">
        <f t="shared" si="0"/>
        <v>0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332</v>
      </c>
      <c r="D29" s="39">
        <f>SUM(D6:D28)</f>
        <v>354</v>
      </c>
      <c r="E29" s="39">
        <f>SUM(E6:E28)</f>
        <v>686</v>
      </c>
      <c r="F29" s="70">
        <f>SUM(F6:F28)</f>
        <v>99.8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40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3.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52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33" t="s">
        <v>10</v>
      </c>
      <c r="C6" s="34">
        <v>104</v>
      </c>
      <c r="D6" s="34">
        <v>117</v>
      </c>
      <c r="E6" s="34">
        <v>221</v>
      </c>
      <c r="F6" s="35">
        <f t="shared" ref="F6:F28" si="0">ROUND(E6/$E$29,3)*100</f>
        <v>31.3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ref="A7:A28" si="1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8" t="s">
        <v>11</v>
      </c>
      <c r="C7" s="34">
        <v>39</v>
      </c>
      <c r="D7" s="34">
        <v>114</v>
      </c>
      <c r="E7" s="34">
        <v>153</v>
      </c>
      <c r="F7" s="35">
        <f t="shared" si="0"/>
        <v>21.7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1"/>
        <v>8</v>
      </c>
      <c r="B8" s="38" t="s">
        <v>12</v>
      </c>
      <c r="C8" s="34">
        <v>10</v>
      </c>
      <c r="D8" s="34">
        <v>5</v>
      </c>
      <c r="E8" s="34">
        <v>15</v>
      </c>
      <c r="F8" s="35">
        <f t="shared" si="0"/>
        <v>2.1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1"/>
        <v>17</v>
      </c>
      <c r="B9" s="38" t="s">
        <v>13</v>
      </c>
      <c r="C9" s="34">
        <v>1</v>
      </c>
      <c r="D9" s="34">
        <v>1</v>
      </c>
      <c r="E9" s="34">
        <v>2</v>
      </c>
      <c r="F9" s="35">
        <f t="shared" si="0"/>
        <v>0.3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1"/>
        <v>4</v>
      </c>
      <c r="B10" s="38" t="s">
        <v>14</v>
      </c>
      <c r="C10" s="34">
        <v>9</v>
      </c>
      <c r="D10" s="34">
        <v>61</v>
      </c>
      <c r="E10" s="34">
        <v>70</v>
      </c>
      <c r="F10" s="35">
        <f t="shared" si="0"/>
        <v>9.9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1"/>
        <v>9</v>
      </c>
      <c r="B11" s="38" t="s">
        <v>15</v>
      </c>
      <c r="C11" s="34">
        <v>3</v>
      </c>
      <c r="D11" s="34">
        <v>7</v>
      </c>
      <c r="E11" s="34">
        <v>10</v>
      </c>
      <c r="F11" s="35">
        <f t="shared" si="0"/>
        <v>1.4000000000000001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1"/>
        <v>12</v>
      </c>
      <c r="B12" s="38" t="s">
        <v>16</v>
      </c>
      <c r="C12" s="34">
        <v>4</v>
      </c>
      <c r="D12" s="34">
        <v>1</v>
      </c>
      <c r="E12" s="34">
        <v>5</v>
      </c>
      <c r="F12" s="35">
        <f t="shared" si="0"/>
        <v>0.70000000000000007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1"/>
        <v>13</v>
      </c>
      <c r="B13" s="38" t="s">
        <v>17</v>
      </c>
      <c r="C13" s="34">
        <v>3</v>
      </c>
      <c r="D13" s="34">
        <v>1</v>
      </c>
      <c r="E13" s="34">
        <v>4</v>
      </c>
      <c r="F13" s="35">
        <f t="shared" si="0"/>
        <v>0.6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1"/>
        <v>3</v>
      </c>
      <c r="B14" s="38" t="s">
        <v>18</v>
      </c>
      <c r="C14" s="34">
        <v>106</v>
      </c>
      <c r="D14" s="34">
        <v>7</v>
      </c>
      <c r="E14" s="34">
        <v>113</v>
      </c>
      <c r="F14" s="35">
        <f t="shared" si="0"/>
        <v>16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1"/>
        <v>5</v>
      </c>
      <c r="B15" s="38" t="s">
        <v>19</v>
      </c>
      <c r="C15" s="34">
        <v>21</v>
      </c>
      <c r="D15" s="34">
        <v>21</v>
      </c>
      <c r="E15" s="34">
        <v>42</v>
      </c>
      <c r="F15" s="35">
        <f t="shared" si="0"/>
        <v>6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1"/>
        <v>15</v>
      </c>
      <c r="B16" s="38" t="s">
        <v>20</v>
      </c>
      <c r="C16" s="34">
        <v>2</v>
      </c>
      <c r="D16" s="34">
        <v>1</v>
      </c>
      <c r="E16" s="34">
        <v>3</v>
      </c>
      <c r="F16" s="35">
        <f t="shared" si="0"/>
        <v>0.4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49"/>
    </row>
    <row r="17" spans="1:29" ht="20.100000000000001" customHeight="1" thickTop="1" x14ac:dyDescent="0.15">
      <c r="A17" s="32">
        <f t="shared" si="1"/>
        <v>18</v>
      </c>
      <c r="B17" s="38" t="s">
        <v>22</v>
      </c>
      <c r="C17" s="34">
        <v>0</v>
      </c>
      <c r="D17" s="34">
        <v>1</v>
      </c>
      <c r="E17" s="34">
        <v>1</v>
      </c>
      <c r="F17" s="35">
        <f t="shared" si="0"/>
        <v>0.1</v>
      </c>
      <c r="G17" s="40"/>
      <c r="H17" s="50">
        <v>1</v>
      </c>
      <c r="I17" s="51" t="str">
        <f t="shared" ref="I17:I24" si="2">VLOOKUP($H17,$A$6:$F$26,2,FALSE)</f>
        <v>韓国</v>
      </c>
      <c r="J17" s="52">
        <v>104</v>
      </c>
      <c r="K17" s="52">
        <v>117</v>
      </c>
      <c r="L17" s="52">
        <v>221</v>
      </c>
      <c r="M17" s="53">
        <f>VLOOKUP($H17,$A$6:$F$26,6,FALSE)</f>
        <v>31.3</v>
      </c>
      <c r="N17" s="31"/>
    </row>
    <row r="18" spans="1:29" ht="20.100000000000001" customHeight="1" x14ac:dyDescent="0.15">
      <c r="A18" s="32">
        <f t="shared" si="1"/>
        <v>10</v>
      </c>
      <c r="B18" s="38" t="s">
        <v>23</v>
      </c>
      <c r="C18" s="34">
        <v>8</v>
      </c>
      <c r="D18" s="34">
        <v>0</v>
      </c>
      <c r="E18" s="34">
        <v>8</v>
      </c>
      <c r="F18" s="35">
        <f t="shared" si="0"/>
        <v>1.0999999999999999</v>
      </c>
      <c r="G18" s="40"/>
      <c r="H18" s="50">
        <v>2</v>
      </c>
      <c r="I18" s="54" t="str">
        <f t="shared" si="2"/>
        <v>中国</v>
      </c>
      <c r="J18" s="55">
        <v>39</v>
      </c>
      <c r="K18" s="55">
        <v>114</v>
      </c>
      <c r="L18" s="52">
        <v>153</v>
      </c>
      <c r="M18" s="56">
        <f t="shared" ref="M18:M24" si="3">VLOOKUP($H18,$A$6:$F$26,6,FALSE)</f>
        <v>21.7</v>
      </c>
      <c r="N18" s="31"/>
      <c r="P18" s="49"/>
      <c r="Q18" s="49"/>
      <c r="R18" s="57"/>
      <c r="S18" s="57"/>
    </row>
    <row r="19" spans="1:29" ht="20.100000000000001" customHeight="1" x14ac:dyDescent="0.15">
      <c r="A19" s="32">
        <f t="shared" si="1"/>
        <v>11</v>
      </c>
      <c r="B19" s="38" t="s">
        <v>24</v>
      </c>
      <c r="C19" s="34">
        <v>4</v>
      </c>
      <c r="D19" s="34">
        <v>2</v>
      </c>
      <c r="E19" s="34">
        <v>6</v>
      </c>
      <c r="F19" s="35">
        <f t="shared" si="0"/>
        <v>0.89999999999999991</v>
      </c>
      <c r="G19" s="40"/>
      <c r="H19" s="50">
        <v>3</v>
      </c>
      <c r="I19" s="54" t="str">
        <f t="shared" si="2"/>
        <v>インドネシア</v>
      </c>
      <c r="J19" s="55">
        <v>106</v>
      </c>
      <c r="K19" s="55">
        <v>7</v>
      </c>
      <c r="L19" s="52">
        <v>113</v>
      </c>
      <c r="M19" s="56">
        <f t="shared" si="3"/>
        <v>16</v>
      </c>
      <c r="N19" s="31"/>
    </row>
    <row r="20" spans="1:29" ht="20.100000000000001" customHeight="1" x14ac:dyDescent="0.15">
      <c r="A20" s="32">
        <f t="shared" si="1"/>
        <v>7</v>
      </c>
      <c r="B20" s="38" t="s">
        <v>25</v>
      </c>
      <c r="C20" s="34">
        <v>15</v>
      </c>
      <c r="D20" s="34">
        <v>1</v>
      </c>
      <c r="E20" s="34">
        <v>16</v>
      </c>
      <c r="F20" s="35">
        <f t="shared" si="0"/>
        <v>2.2999999999999998</v>
      </c>
      <c r="G20" s="40"/>
      <c r="H20" s="50">
        <v>4</v>
      </c>
      <c r="I20" s="54" t="str">
        <f t="shared" si="2"/>
        <v>フィリピン</v>
      </c>
      <c r="J20" s="55">
        <v>9</v>
      </c>
      <c r="K20" s="55">
        <v>61</v>
      </c>
      <c r="L20" s="52">
        <v>70</v>
      </c>
      <c r="M20" s="56">
        <f t="shared" si="3"/>
        <v>9.9</v>
      </c>
      <c r="N20" s="31"/>
    </row>
    <row r="21" spans="1:29" ht="20.100000000000001" customHeight="1" x14ac:dyDescent="0.15">
      <c r="A21" s="32">
        <f t="shared" si="1"/>
        <v>18</v>
      </c>
      <c r="B21" s="38" t="s">
        <v>26</v>
      </c>
      <c r="C21" s="34">
        <v>1</v>
      </c>
      <c r="D21" s="34">
        <v>0</v>
      </c>
      <c r="E21" s="34">
        <v>1</v>
      </c>
      <c r="F21" s="35">
        <f t="shared" si="0"/>
        <v>0.1</v>
      </c>
      <c r="G21" s="40"/>
      <c r="H21" s="50">
        <v>5</v>
      </c>
      <c r="I21" s="54" t="str">
        <f t="shared" si="2"/>
        <v>ベトナム</v>
      </c>
      <c r="J21" s="55">
        <v>21</v>
      </c>
      <c r="K21" s="55">
        <v>21</v>
      </c>
      <c r="L21" s="52">
        <v>42</v>
      </c>
      <c r="M21" s="56">
        <f t="shared" si="3"/>
        <v>6</v>
      </c>
    </row>
    <row r="22" spans="1:29" ht="20.100000000000001" customHeight="1" x14ac:dyDescent="0.15">
      <c r="A22" s="32">
        <f t="shared" si="1"/>
        <v>18</v>
      </c>
      <c r="B22" s="38" t="s">
        <v>27</v>
      </c>
      <c r="C22" s="34">
        <v>0</v>
      </c>
      <c r="D22" s="34">
        <v>1</v>
      </c>
      <c r="E22" s="34">
        <v>1</v>
      </c>
      <c r="F22" s="35">
        <f t="shared" si="0"/>
        <v>0.1</v>
      </c>
      <c r="G22" s="40"/>
      <c r="H22" s="50">
        <v>6</v>
      </c>
      <c r="I22" s="54" t="str">
        <f t="shared" si="2"/>
        <v>朝鮮</v>
      </c>
      <c r="J22" s="55">
        <v>15</v>
      </c>
      <c r="K22" s="55">
        <v>10</v>
      </c>
      <c r="L22" s="52">
        <v>25</v>
      </c>
      <c r="M22" s="56">
        <f t="shared" si="3"/>
        <v>3.5000000000000004</v>
      </c>
    </row>
    <row r="23" spans="1:29" ht="20.100000000000001" customHeight="1" x14ac:dyDescent="0.15">
      <c r="A23" s="32">
        <f t="shared" si="1"/>
        <v>6</v>
      </c>
      <c r="B23" s="38" t="s">
        <v>28</v>
      </c>
      <c r="C23" s="34">
        <v>15</v>
      </c>
      <c r="D23" s="34">
        <v>10</v>
      </c>
      <c r="E23" s="34">
        <v>25</v>
      </c>
      <c r="F23" s="35">
        <f t="shared" si="0"/>
        <v>3.5000000000000004</v>
      </c>
      <c r="G23" s="40"/>
      <c r="H23" s="50">
        <v>7</v>
      </c>
      <c r="I23" s="54" t="str">
        <f t="shared" si="2"/>
        <v>マレーシア</v>
      </c>
      <c r="J23" s="55">
        <v>15</v>
      </c>
      <c r="K23" s="55">
        <v>1</v>
      </c>
      <c r="L23" s="52">
        <v>16</v>
      </c>
      <c r="M23" s="56">
        <f t="shared" si="3"/>
        <v>2.2999999999999998</v>
      </c>
    </row>
    <row r="24" spans="1:29" ht="20.100000000000001" customHeight="1" x14ac:dyDescent="0.15">
      <c r="A24" s="32">
        <f t="shared" si="1"/>
        <v>18</v>
      </c>
      <c r="B24" s="38" t="s">
        <v>29</v>
      </c>
      <c r="C24" s="34">
        <v>1</v>
      </c>
      <c r="D24" s="34">
        <v>0</v>
      </c>
      <c r="E24" s="34">
        <v>1</v>
      </c>
      <c r="F24" s="35">
        <f t="shared" si="0"/>
        <v>0.1</v>
      </c>
      <c r="G24" s="40"/>
      <c r="H24" s="50">
        <v>8</v>
      </c>
      <c r="I24" s="54" t="str">
        <f t="shared" si="2"/>
        <v>アメリカ</v>
      </c>
      <c r="J24" s="55">
        <v>10</v>
      </c>
      <c r="K24" s="55">
        <v>5</v>
      </c>
      <c r="L24" s="52">
        <v>15</v>
      </c>
      <c r="M24" s="56">
        <f t="shared" si="3"/>
        <v>2.1</v>
      </c>
    </row>
    <row r="25" spans="1:29" ht="20.100000000000001" customHeight="1" x14ac:dyDescent="0.15">
      <c r="A25" s="32">
        <f t="shared" si="1"/>
        <v>15</v>
      </c>
      <c r="B25" s="38" t="s">
        <v>30</v>
      </c>
      <c r="C25" s="34">
        <v>2</v>
      </c>
      <c r="D25" s="34">
        <v>1</v>
      </c>
      <c r="E25" s="34">
        <v>3</v>
      </c>
      <c r="F25" s="35">
        <f t="shared" si="0"/>
        <v>0.4</v>
      </c>
      <c r="G25" s="40"/>
      <c r="H25" s="58"/>
      <c r="I25" s="59" t="s">
        <v>31</v>
      </c>
      <c r="J25" s="60">
        <v>34</v>
      </c>
      <c r="K25" s="60">
        <v>16</v>
      </c>
      <c r="L25" s="61">
        <v>50</v>
      </c>
      <c r="M25" s="62">
        <f>ROUND(L25/$E$29,3)*100</f>
        <v>7.1</v>
      </c>
    </row>
    <row r="26" spans="1:29" ht="20.100000000000001" customHeight="1" x14ac:dyDescent="0.15">
      <c r="A26" s="32">
        <f t="shared" si="1"/>
        <v>13</v>
      </c>
      <c r="B26" s="63" t="s">
        <v>32</v>
      </c>
      <c r="C26" s="34">
        <v>4</v>
      </c>
      <c r="D26" s="34">
        <v>0</v>
      </c>
      <c r="E26" s="34">
        <v>4</v>
      </c>
      <c r="F26" s="64">
        <f t="shared" si="0"/>
        <v>0.6</v>
      </c>
      <c r="G26" s="65"/>
      <c r="H26" s="41"/>
      <c r="J26" s="66">
        <f>SUM(J17:J25)</f>
        <v>353</v>
      </c>
      <c r="K26" s="66">
        <f>SUM(K17:K25)</f>
        <v>352</v>
      </c>
      <c r="L26" s="66">
        <f>SUM(L17:L25)</f>
        <v>705</v>
      </c>
      <c r="M26" s="67">
        <f>SUM(M17:M25)</f>
        <v>99.899999999999991</v>
      </c>
    </row>
    <row r="27" spans="1:29" ht="20.100000000000001" customHeight="1" x14ac:dyDescent="0.15">
      <c r="A27" s="32">
        <f t="shared" si="1"/>
        <v>18</v>
      </c>
      <c r="B27" s="63" t="s">
        <v>33</v>
      </c>
      <c r="C27" s="34">
        <v>1</v>
      </c>
      <c r="D27" s="34">
        <v>0</v>
      </c>
      <c r="E27" s="34">
        <v>1</v>
      </c>
      <c r="F27" s="64">
        <f t="shared" si="0"/>
        <v>0.1</v>
      </c>
      <c r="G27" s="65"/>
      <c r="H27" s="41"/>
      <c r="J27" s="66"/>
      <c r="K27" s="66"/>
      <c r="L27" s="66"/>
      <c r="M27" s="67"/>
    </row>
    <row r="28" spans="1:29" ht="20.100000000000001" hidden="1" customHeight="1" x14ac:dyDescent="0.15">
      <c r="A28" s="32">
        <f t="shared" si="1"/>
        <v>23</v>
      </c>
      <c r="B28" s="63" t="s">
        <v>34</v>
      </c>
      <c r="C28" s="34">
        <v>0</v>
      </c>
      <c r="D28" s="34">
        <v>0</v>
      </c>
      <c r="E28" s="34">
        <v>0</v>
      </c>
      <c r="F28" s="64">
        <f t="shared" si="0"/>
        <v>0</v>
      </c>
      <c r="G28" s="65"/>
      <c r="H28" s="41"/>
      <c r="J28" s="66"/>
      <c r="K28" s="66"/>
      <c r="L28" s="66"/>
      <c r="M28" s="67"/>
    </row>
    <row r="29" spans="1:29" ht="18" customHeight="1" x14ac:dyDescent="0.15">
      <c r="A29" s="68"/>
      <c r="B29" s="69" t="s">
        <v>35</v>
      </c>
      <c r="C29" s="39">
        <f>SUM(C6:C28)</f>
        <v>353</v>
      </c>
      <c r="D29" s="39">
        <f>SUM(D6:D28)</f>
        <v>352</v>
      </c>
      <c r="E29" s="39">
        <f>SUM(E6:E28)</f>
        <v>705</v>
      </c>
      <c r="F29" s="70">
        <f>SUM(F6:F28)</f>
        <v>99.699999999999974</v>
      </c>
      <c r="G29" s="68"/>
      <c r="H29" s="41"/>
      <c r="I29" s="42" t="s">
        <v>36</v>
      </c>
      <c r="J29" s="49"/>
      <c r="K29" s="49"/>
      <c r="L29" s="49"/>
      <c r="M29" s="49"/>
    </row>
    <row r="30" spans="1:29" ht="18" customHeight="1" x14ac:dyDescent="0.15">
      <c r="A30" s="40"/>
      <c r="B30" s="36"/>
      <c r="C30" s="71"/>
      <c r="D30" s="71"/>
      <c r="E30" s="29"/>
      <c r="F30" s="40"/>
      <c r="G30" s="40"/>
      <c r="H30" s="41"/>
      <c r="I30" s="72" t="s">
        <v>37</v>
      </c>
      <c r="J30" s="49"/>
      <c r="K30" s="49"/>
      <c r="L30" s="49"/>
      <c r="M30" s="49"/>
    </row>
    <row r="31" spans="1:29" ht="18" customHeight="1" x14ac:dyDescent="0.15">
      <c r="A31" s="40"/>
      <c r="B31" s="36"/>
      <c r="C31" s="71"/>
      <c r="D31" s="71"/>
      <c r="E31" s="29"/>
      <c r="F31" s="40"/>
      <c r="G31" s="40"/>
      <c r="H31" s="41"/>
      <c r="I31" s="72" t="s">
        <v>40</v>
      </c>
      <c r="V31" s="73"/>
      <c r="W31" s="73"/>
      <c r="X31" s="73"/>
      <c r="Y31" s="73"/>
      <c r="Z31" s="73"/>
      <c r="AA31" s="73"/>
      <c r="AB31" s="73"/>
      <c r="AC31" s="73"/>
    </row>
    <row r="32" spans="1:29" ht="18" customHeight="1" x14ac:dyDescent="0.15">
      <c r="A32" s="40"/>
      <c r="B32" s="36"/>
      <c r="C32" s="71"/>
      <c r="D32" s="71"/>
      <c r="E32" s="29"/>
      <c r="F32" s="40"/>
      <c r="G32" s="40"/>
      <c r="H32" s="41"/>
      <c r="Q32" s="73"/>
      <c r="R32" s="73"/>
      <c r="S32" s="73"/>
      <c r="T32" s="73"/>
      <c r="U32" s="73"/>
    </row>
    <row r="33" spans="1:17" ht="18" customHeight="1" x14ac:dyDescent="0.15">
      <c r="A33" s="40"/>
      <c r="B33" s="74"/>
      <c r="C33" s="71"/>
      <c r="D33" s="71"/>
      <c r="E33" s="29"/>
      <c r="F33" s="40"/>
      <c r="G33" s="40"/>
      <c r="H33" s="41"/>
    </row>
    <row r="34" spans="1:17" ht="18" customHeight="1" x14ac:dyDescent="0.15">
      <c r="A34" s="68"/>
      <c r="B34" s="74"/>
      <c r="C34" s="71"/>
      <c r="D34" s="71"/>
      <c r="E34" s="71"/>
      <c r="F34" s="68"/>
      <c r="G34" s="68"/>
      <c r="H34" s="41"/>
    </row>
    <row r="35" spans="1:17" ht="18" customHeight="1" x14ac:dyDescent="0.15">
      <c r="A35" s="75"/>
      <c r="C35" s="75"/>
      <c r="D35" s="75"/>
      <c r="E35" s="75"/>
      <c r="F35" s="75"/>
      <c r="G35" s="75"/>
      <c r="H35" s="76"/>
    </row>
    <row r="36" spans="1:17" ht="11.25" customHeight="1" x14ac:dyDescent="0.15">
      <c r="H36" s="75"/>
      <c r="N36" s="75"/>
      <c r="O36" s="75"/>
      <c r="P36" s="75"/>
      <c r="Q36" s="75"/>
    </row>
    <row r="38" spans="1:17" x14ac:dyDescent="0.15">
      <c r="I38" s="75"/>
      <c r="J38" s="75"/>
      <c r="K38" s="75"/>
      <c r="L38" s="75"/>
      <c r="M38" s="75"/>
    </row>
    <row r="42" spans="1:17" x14ac:dyDescent="0.15">
      <c r="E42" s="77"/>
    </row>
    <row r="46" spans="1:17" x14ac:dyDescent="0.15">
      <c r="K46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53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8" si="0">RANK(E6,$E$6:$E$38)</f>
        <v>1</v>
      </c>
      <c r="B6" s="38" t="s">
        <v>10</v>
      </c>
      <c r="C6" s="34">
        <v>104</v>
      </c>
      <c r="D6" s="34">
        <v>116</v>
      </c>
      <c r="E6" s="34">
        <f>SUM(C6:D6)</f>
        <v>220</v>
      </c>
      <c r="F6" s="35">
        <f t="shared" ref="F6:F38" si="1">ROUND(E6/$E$39,3)*100</f>
        <v>31.4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39</v>
      </c>
      <c r="D7" s="34">
        <v>113</v>
      </c>
      <c r="E7" s="34">
        <f t="shared" ref="E7:E38" si="2">SUM(C7:D7)</f>
        <v>152</v>
      </c>
      <c r="F7" s="35">
        <f t="shared" si="1"/>
        <v>21.7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18</v>
      </c>
      <c r="C8" s="34">
        <v>94</v>
      </c>
      <c r="D8" s="34">
        <v>7</v>
      </c>
      <c r="E8" s="34">
        <f t="shared" si="2"/>
        <v>101</v>
      </c>
      <c r="F8" s="35">
        <f t="shared" si="1"/>
        <v>14.399999999999999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9</v>
      </c>
      <c r="D9" s="34">
        <v>61</v>
      </c>
      <c r="E9" s="34">
        <f t="shared" si="2"/>
        <v>70</v>
      </c>
      <c r="F9" s="35">
        <f t="shared" si="1"/>
        <v>10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19</v>
      </c>
      <c r="C10" s="34">
        <v>27</v>
      </c>
      <c r="D10" s="34">
        <v>21</v>
      </c>
      <c r="E10" s="34">
        <f t="shared" si="2"/>
        <v>48</v>
      </c>
      <c r="F10" s="35">
        <f t="shared" si="1"/>
        <v>6.9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28</v>
      </c>
      <c r="C11" s="34">
        <v>15</v>
      </c>
      <c r="D11" s="34">
        <v>10</v>
      </c>
      <c r="E11" s="34">
        <f t="shared" si="2"/>
        <v>25</v>
      </c>
      <c r="F11" s="35">
        <f t="shared" si="1"/>
        <v>3.5999999999999996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0"/>
        <v>7</v>
      </c>
      <c r="B12" s="63" t="s">
        <v>25</v>
      </c>
      <c r="C12" s="34">
        <v>15</v>
      </c>
      <c r="D12" s="34">
        <v>2</v>
      </c>
      <c r="E12" s="34">
        <f t="shared" si="2"/>
        <v>17</v>
      </c>
      <c r="F12" s="35">
        <f t="shared" si="1"/>
        <v>2.4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0"/>
        <v>8</v>
      </c>
      <c r="B13" s="38" t="s">
        <v>54</v>
      </c>
      <c r="C13" s="34">
        <v>10</v>
      </c>
      <c r="D13" s="34">
        <v>4</v>
      </c>
      <c r="E13" s="34">
        <f t="shared" si="2"/>
        <v>14</v>
      </c>
      <c r="F13" s="35">
        <f t="shared" si="1"/>
        <v>2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63" t="s">
        <v>15</v>
      </c>
      <c r="C14" s="34">
        <v>3</v>
      </c>
      <c r="D14" s="34">
        <v>7</v>
      </c>
      <c r="E14" s="34">
        <f t="shared" si="2"/>
        <v>10</v>
      </c>
      <c r="F14" s="35">
        <f t="shared" si="1"/>
        <v>1.4000000000000001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79" t="s">
        <v>23</v>
      </c>
      <c r="C15" s="80">
        <v>8</v>
      </c>
      <c r="D15" s="80">
        <v>0</v>
      </c>
      <c r="E15" s="80">
        <f t="shared" si="2"/>
        <v>8</v>
      </c>
      <c r="F15" s="35">
        <f t="shared" si="1"/>
        <v>1.0999999999999999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32</v>
      </c>
      <c r="C16" s="34">
        <v>7</v>
      </c>
      <c r="D16" s="34">
        <v>0</v>
      </c>
      <c r="E16" s="34">
        <f t="shared" si="2"/>
        <v>7</v>
      </c>
      <c r="F16" s="35">
        <f t="shared" si="1"/>
        <v>1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7"/>
      <c r="P16" s="16"/>
    </row>
    <row r="17" spans="1:19" ht="20.100000000000001" customHeight="1" thickTop="1" x14ac:dyDescent="0.15">
      <c r="A17" s="32">
        <f t="shared" si="0"/>
        <v>12</v>
      </c>
      <c r="B17" s="38" t="s">
        <v>24</v>
      </c>
      <c r="C17" s="34">
        <v>4</v>
      </c>
      <c r="D17" s="34">
        <v>2</v>
      </c>
      <c r="E17" s="34">
        <f t="shared" si="2"/>
        <v>6</v>
      </c>
      <c r="F17" s="35">
        <f t="shared" si="1"/>
        <v>0.89999999999999991</v>
      </c>
      <c r="G17" s="40"/>
      <c r="H17" s="50">
        <v>1</v>
      </c>
      <c r="I17" s="51" t="s">
        <v>10</v>
      </c>
      <c r="J17" s="52">
        <v>104</v>
      </c>
      <c r="K17" s="52">
        <v>116</v>
      </c>
      <c r="L17" s="52">
        <v>220</v>
      </c>
      <c r="M17" s="53">
        <f>ROUND(L17/$E$39,3)*100</f>
        <v>31.4</v>
      </c>
      <c r="N17" s="31"/>
      <c r="O17" s="29"/>
      <c r="P17" s="16"/>
    </row>
    <row r="18" spans="1:19" ht="20.100000000000001" customHeight="1" x14ac:dyDescent="0.15">
      <c r="A18" s="32">
        <f t="shared" si="0"/>
        <v>13</v>
      </c>
      <c r="B18" s="38" t="s">
        <v>17</v>
      </c>
      <c r="C18" s="34">
        <v>3</v>
      </c>
      <c r="D18" s="34">
        <v>1</v>
      </c>
      <c r="E18" s="34">
        <f t="shared" si="2"/>
        <v>4</v>
      </c>
      <c r="F18" s="35">
        <f t="shared" si="1"/>
        <v>0.6</v>
      </c>
      <c r="G18" s="40"/>
      <c r="H18" s="50">
        <v>2</v>
      </c>
      <c r="I18" s="54" t="s">
        <v>11</v>
      </c>
      <c r="J18" s="55">
        <v>39</v>
      </c>
      <c r="K18" s="55">
        <v>113</v>
      </c>
      <c r="L18" s="52">
        <v>152</v>
      </c>
      <c r="M18" s="56">
        <f t="shared" ref="M18:M25" si="3">ROUND(L18/$E$39,3)*100</f>
        <v>21.7</v>
      </c>
      <c r="N18" s="31"/>
      <c r="O18" s="16"/>
      <c r="P18" s="7"/>
      <c r="Q18" s="49"/>
      <c r="R18" s="57"/>
      <c r="S18" s="57"/>
    </row>
    <row r="19" spans="1:19" ht="20.100000000000001" customHeight="1" x14ac:dyDescent="0.15">
      <c r="A19" s="32">
        <f t="shared" si="0"/>
        <v>13</v>
      </c>
      <c r="B19" s="38" t="s">
        <v>16</v>
      </c>
      <c r="C19" s="34">
        <v>3</v>
      </c>
      <c r="D19" s="34">
        <v>1</v>
      </c>
      <c r="E19" s="34">
        <f t="shared" si="2"/>
        <v>4</v>
      </c>
      <c r="F19" s="35">
        <f t="shared" si="1"/>
        <v>0.6</v>
      </c>
      <c r="G19" s="40"/>
      <c r="H19" s="50">
        <v>3</v>
      </c>
      <c r="I19" s="54" t="s">
        <v>18</v>
      </c>
      <c r="J19" s="55">
        <v>94</v>
      </c>
      <c r="K19" s="55">
        <v>7</v>
      </c>
      <c r="L19" s="52">
        <v>101</v>
      </c>
      <c r="M19" s="56">
        <f t="shared" si="3"/>
        <v>14.399999999999999</v>
      </c>
      <c r="N19" s="31"/>
      <c r="O19" s="16"/>
      <c r="P19" s="16"/>
    </row>
    <row r="20" spans="1:19" ht="20.100000000000001" customHeight="1" x14ac:dyDescent="0.15">
      <c r="A20" s="32">
        <f t="shared" si="0"/>
        <v>15</v>
      </c>
      <c r="B20" s="38" t="s">
        <v>20</v>
      </c>
      <c r="C20" s="34">
        <v>2</v>
      </c>
      <c r="D20" s="34">
        <v>1</v>
      </c>
      <c r="E20" s="34">
        <f t="shared" si="2"/>
        <v>3</v>
      </c>
      <c r="F20" s="35">
        <f t="shared" si="1"/>
        <v>0.4</v>
      </c>
      <c r="G20" s="40"/>
      <c r="H20" s="50">
        <v>4</v>
      </c>
      <c r="I20" s="54" t="s">
        <v>14</v>
      </c>
      <c r="J20" s="55">
        <v>9</v>
      </c>
      <c r="K20" s="55">
        <v>61</v>
      </c>
      <c r="L20" s="52">
        <v>70</v>
      </c>
      <c r="M20" s="56">
        <f t="shared" si="3"/>
        <v>10</v>
      </c>
      <c r="N20" s="31"/>
      <c r="O20" s="16"/>
      <c r="P20" s="16"/>
    </row>
    <row r="21" spans="1:19" ht="20.100000000000001" customHeight="1" x14ac:dyDescent="0.15">
      <c r="A21" s="32">
        <f t="shared" si="0"/>
        <v>15</v>
      </c>
      <c r="B21" s="38" t="s">
        <v>30</v>
      </c>
      <c r="C21" s="34">
        <v>2</v>
      </c>
      <c r="D21" s="34">
        <v>1</v>
      </c>
      <c r="E21" s="34">
        <f t="shared" si="2"/>
        <v>3</v>
      </c>
      <c r="F21" s="35">
        <f t="shared" si="1"/>
        <v>0.4</v>
      </c>
      <c r="G21" s="40"/>
      <c r="H21" s="50">
        <v>5</v>
      </c>
      <c r="I21" s="54" t="s">
        <v>19</v>
      </c>
      <c r="J21" s="55">
        <v>27</v>
      </c>
      <c r="K21" s="55">
        <v>21</v>
      </c>
      <c r="L21" s="52">
        <v>48</v>
      </c>
      <c r="M21" s="56">
        <f t="shared" si="3"/>
        <v>6.9</v>
      </c>
      <c r="O21" s="16"/>
      <c r="P21" s="16"/>
    </row>
    <row r="22" spans="1:19" ht="20.100000000000001" customHeight="1" x14ac:dyDescent="0.15">
      <c r="A22" s="32">
        <f t="shared" si="0"/>
        <v>17</v>
      </c>
      <c r="B22" s="38" t="s">
        <v>55</v>
      </c>
      <c r="C22" s="34">
        <v>1</v>
      </c>
      <c r="D22" s="34">
        <v>1</v>
      </c>
      <c r="E22" s="34">
        <f t="shared" si="2"/>
        <v>2</v>
      </c>
      <c r="F22" s="35">
        <f t="shared" si="1"/>
        <v>0.3</v>
      </c>
      <c r="G22" s="40"/>
      <c r="H22" s="50">
        <v>6</v>
      </c>
      <c r="I22" s="54" t="s">
        <v>28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  <c r="O22" s="16"/>
      <c r="P22" s="16"/>
    </row>
    <row r="23" spans="1:19" ht="20.100000000000001" customHeight="1" x14ac:dyDescent="0.15">
      <c r="A23" s="32">
        <f t="shared" si="0"/>
        <v>18</v>
      </c>
      <c r="B23" s="38" t="s">
        <v>22</v>
      </c>
      <c r="C23" s="34">
        <v>0</v>
      </c>
      <c r="D23" s="34">
        <v>1</v>
      </c>
      <c r="E23" s="34">
        <f t="shared" si="2"/>
        <v>1</v>
      </c>
      <c r="F23" s="35">
        <f t="shared" si="1"/>
        <v>0.1</v>
      </c>
      <c r="G23" s="40"/>
      <c r="H23" s="50">
        <v>7</v>
      </c>
      <c r="I23" s="54" t="s">
        <v>25</v>
      </c>
      <c r="J23" s="55">
        <v>15</v>
      </c>
      <c r="K23" s="55">
        <v>2</v>
      </c>
      <c r="L23" s="52">
        <v>17</v>
      </c>
      <c r="M23" s="56">
        <f t="shared" si="3"/>
        <v>2.4</v>
      </c>
      <c r="O23" s="16"/>
      <c r="P23" s="16"/>
    </row>
    <row r="24" spans="1:19" ht="20.100000000000001" customHeight="1" x14ac:dyDescent="0.15">
      <c r="A24" s="32">
        <f t="shared" si="0"/>
        <v>18</v>
      </c>
      <c r="B24" s="38" t="s">
        <v>33</v>
      </c>
      <c r="C24" s="34">
        <v>1</v>
      </c>
      <c r="D24" s="34">
        <v>0</v>
      </c>
      <c r="E24" s="34">
        <f t="shared" si="2"/>
        <v>1</v>
      </c>
      <c r="F24" s="35">
        <f t="shared" si="1"/>
        <v>0.1</v>
      </c>
      <c r="G24" s="40"/>
      <c r="H24" s="50">
        <v>8</v>
      </c>
      <c r="I24" s="54" t="s">
        <v>54</v>
      </c>
      <c r="J24" s="55">
        <v>10</v>
      </c>
      <c r="K24" s="55">
        <v>4</v>
      </c>
      <c r="L24" s="52">
        <v>14</v>
      </c>
      <c r="M24" s="56">
        <f t="shared" si="3"/>
        <v>2</v>
      </c>
      <c r="O24" s="16"/>
      <c r="P24" s="16"/>
    </row>
    <row r="25" spans="1:19" ht="20.100000000000001" customHeight="1" x14ac:dyDescent="0.15">
      <c r="A25" s="32">
        <f t="shared" si="0"/>
        <v>18</v>
      </c>
      <c r="B25" s="38" t="s">
        <v>56</v>
      </c>
      <c r="C25" s="34">
        <v>1</v>
      </c>
      <c r="D25" s="34">
        <v>0</v>
      </c>
      <c r="E25" s="34">
        <f t="shared" si="2"/>
        <v>1</v>
      </c>
      <c r="F25" s="35">
        <f t="shared" si="1"/>
        <v>0.1</v>
      </c>
      <c r="G25" s="40"/>
      <c r="H25" s="81"/>
      <c r="I25" s="82" t="s">
        <v>15</v>
      </c>
      <c r="J25" s="83">
        <v>3</v>
      </c>
      <c r="K25" s="83">
        <v>7</v>
      </c>
      <c r="L25" s="84">
        <v>10</v>
      </c>
      <c r="M25" s="56">
        <f t="shared" si="3"/>
        <v>1.4000000000000001</v>
      </c>
      <c r="O25" s="16"/>
      <c r="P25" s="16"/>
    </row>
    <row r="26" spans="1:19" ht="20.100000000000001" customHeight="1" x14ac:dyDescent="0.15">
      <c r="A26" s="32">
        <f t="shared" si="0"/>
        <v>18</v>
      </c>
      <c r="B26" s="38" t="s">
        <v>26</v>
      </c>
      <c r="C26" s="34">
        <v>1</v>
      </c>
      <c r="D26" s="34">
        <v>0</v>
      </c>
      <c r="E26" s="34">
        <f t="shared" si="2"/>
        <v>1</v>
      </c>
      <c r="F26" s="85">
        <f t="shared" si="1"/>
        <v>0.1</v>
      </c>
      <c r="G26" s="40"/>
      <c r="H26" s="58"/>
      <c r="I26" s="59" t="s">
        <v>57</v>
      </c>
      <c r="J26" s="60">
        <v>33</v>
      </c>
      <c r="K26" s="60">
        <v>10</v>
      </c>
      <c r="L26" s="61">
        <f>SUM(J26:K26)</f>
        <v>43</v>
      </c>
      <c r="M26" s="62">
        <f>ROUND(L26/$E$39,3)*100</f>
        <v>6.1</v>
      </c>
      <c r="O26" s="16"/>
      <c r="P26" s="16"/>
    </row>
    <row r="27" spans="1:19" ht="20.100000000000001" customHeight="1" x14ac:dyDescent="0.15">
      <c r="A27" s="32">
        <f t="shared" si="0"/>
        <v>18</v>
      </c>
      <c r="B27" s="38" t="s">
        <v>29</v>
      </c>
      <c r="C27" s="34">
        <v>0</v>
      </c>
      <c r="D27" s="34">
        <v>1</v>
      </c>
      <c r="E27" s="34">
        <f t="shared" si="2"/>
        <v>1</v>
      </c>
      <c r="F27" s="35">
        <f t="shared" si="1"/>
        <v>0.1</v>
      </c>
      <c r="G27" s="65"/>
      <c r="H27" s="41"/>
      <c r="J27" s="66">
        <f>SUM(J17:J26)</f>
        <v>349</v>
      </c>
      <c r="K27" s="66">
        <f>SUM(K17:K26)</f>
        <v>351</v>
      </c>
      <c r="L27" s="66">
        <f>SUM(L17:L26)</f>
        <v>700</v>
      </c>
      <c r="M27" s="67">
        <f>SUM(M17:M26)</f>
        <v>99.9</v>
      </c>
      <c r="O27" s="16"/>
      <c r="P27" s="16"/>
    </row>
    <row r="28" spans="1:19" ht="20.100000000000001" customHeight="1" x14ac:dyDescent="0.15">
      <c r="A28" s="32">
        <f t="shared" si="0"/>
        <v>18</v>
      </c>
      <c r="B28" s="63" t="s">
        <v>27</v>
      </c>
      <c r="C28" s="34">
        <v>0</v>
      </c>
      <c r="D28" s="34">
        <v>1</v>
      </c>
      <c r="E28" s="34">
        <f t="shared" si="2"/>
        <v>1</v>
      </c>
      <c r="F28" s="35">
        <f t="shared" si="1"/>
        <v>0.1</v>
      </c>
      <c r="G28" s="65"/>
      <c r="H28" s="41"/>
      <c r="J28" s="66"/>
      <c r="K28" s="66"/>
      <c r="L28" s="66"/>
      <c r="M28" s="67"/>
    </row>
    <row r="29" spans="1:19" ht="20.100000000000001" hidden="1" customHeight="1" x14ac:dyDescent="0.15">
      <c r="A29" s="32">
        <f t="shared" si="0"/>
        <v>24</v>
      </c>
      <c r="B29" s="63"/>
      <c r="C29" s="34"/>
      <c r="D29" s="34"/>
      <c r="E29" s="34">
        <f t="shared" si="2"/>
        <v>0</v>
      </c>
      <c r="F29" s="35">
        <f t="shared" si="1"/>
        <v>0</v>
      </c>
      <c r="G29" s="65"/>
      <c r="H29" s="41"/>
      <c r="J29" s="66"/>
      <c r="K29" s="66"/>
      <c r="L29" s="66"/>
      <c r="M29" s="67"/>
    </row>
    <row r="30" spans="1:19" ht="20.100000000000001" hidden="1" customHeight="1" x14ac:dyDescent="0.15">
      <c r="A30" s="32">
        <f t="shared" si="0"/>
        <v>24</v>
      </c>
      <c r="B30" s="63"/>
      <c r="C30" s="34"/>
      <c r="D30" s="34"/>
      <c r="E30" s="34">
        <f t="shared" si="2"/>
        <v>0</v>
      </c>
      <c r="F30" s="86">
        <f t="shared" si="1"/>
        <v>0</v>
      </c>
      <c r="G30" s="65"/>
      <c r="H30" s="41"/>
      <c r="J30" s="66"/>
      <c r="K30" s="66"/>
      <c r="L30" s="66"/>
      <c r="M30" s="67"/>
    </row>
    <row r="31" spans="1:19" ht="20.100000000000001" hidden="1" customHeight="1" x14ac:dyDescent="0.15">
      <c r="A31" s="32">
        <f t="shared" si="0"/>
        <v>24</v>
      </c>
      <c r="B31" s="69"/>
      <c r="C31" s="34"/>
      <c r="D31" s="34"/>
      <c r="E31" s="34">
        <f t="shared" si="2"/>
        <v>0</v>
      </c>
      <c r="F31" s="35">
        <f t="shared" si="1"/>
        <v>0</v>
      </c>
      <c r="G31" s="65"/>
      <c r="H31" s="41"/>
      <c r="J31" s="66"/>
      <c r="K31" s="66"/>
      <c r="L31" s="66"/>
      <c r="M31" s="67"/>
    </row>
    <row r="32" spans="1:19" ht="20.100000000000001" hidden="1" customHeight="1" x14ac:dyDescent="0.15">
      <c r="A32" s="32">
        <f t="shared" si="0"/>
        <v>24</v>
      </c>
      <c r="B32" s="38"/>
      <c r="C32" s="34"/>
      <c r="D32" s="34"/>
      <c r="E32" s="34">
        <f t="shared" si="2"/>
        <v>0</v>
      </c>
      <c r="F32" s="35">
        <f t="shared" si="1"/>
        <v>0</v>
      </c>
      <c r="G32" s="65"/>
      <c r="H32" s="41"/>
      <c r="J32" s="66"/>
      <c r="K32" s="66"/>
      <c r="L32" s="66"/>
      <c r="M32" s="67"/>
    </row>
    <row r="33" spans="1:29" ht="20.100000000000001" hidden="1" customHeight="1" x14ac:dyDescent="0.15">
      <c r="A33" s="32">
        <f t="shared" si="0"/>
        <v>24</v>
      </c>
      <c r="B33" s="38"/>
      <c r="C33" s="34"/>
      <c r="D33" s="34"/>
      <c r="E33" s="34">
        <f t="shared" si="2"/>
        <v>0</v>
      </c>
      <c r="F33" s="85">
        <f t="shared" si="1"/>
        <v>0</v>
      </c>
      <c r="G33" s="65"/>
      <c r="H33" s="41"/>
      <c r="J33" s="66"/>
      <c r="K33" s="66"/>
      <c r="L33" s="66"/>
      <c r="M33" s="67"/>
    </row>
    <row r="34" spans="1:29" ht="20.100000000000001" hidden="1" customHeight="1" x14ac:dyDescent="0.15">
      <c r="A34" s="32">
        <f t="shared" si="0"/>
        <v>24</v>
      </c>
      <c r="B34" s="69"/>
      <c r="C34" s="34"/>
      <c r="D34" s="34"/>
      <c r="E34" s="34">
        <f t="shared" si="2"/>
        <v>0</v>
      </c>
      <c r="F34" s="85">
        <f>ROUND(E34/$E$39,3)*100</f>
        <v>0</v>
      </c>
      <c r="G34" s="65"/>
      <c r="H34" s="41"/>
      <c r="J34" s="66"/>
      <c r="K34" s="66"/>
      <c r="L34" s="66"/>
      <c r="M34" s="67"/>
    </row>
    <row r="35" spans="1:29" ht="20.100000000000001" hidden="1" customHeight="1" x14ac:dyDescent="0.15">
      <c r="A35" s="32">
        <f t="shared" si="0"/>
        <v>24</v>
      </c>
      <c r="B35" s="63"/>
      <c r="C35" s="34"/>
      <c r="D35" s="34"/>
      <c r="E35" s="34">
        <f t="shared" si="2"/>
        <v>0</v>
      </c>
      <c r="F35" s="86">
        <f t="shared" si="1"/>
        <v>0</v>
      </c>
      <c r="G35" s="65"/>
      <c r="H35" s="41"/>
      <c r="J35" s="66"/>
      <c r="K35" s="66"/>
      <c r="L35" s="66"/>
      <c r="M35" s="67"/>
    </row>
    <row r="36" spans="1:29" ht="20.100000000000001" hidden="1" customHeight="1" x14ac:dyDescent="0.15">
      <c r="A36" s="32">
        <f t="shared" si="0"/>
        <v>24</v>
      </c>
      <c r="B36" s="38"/>
      <c r="C36" s="34"/>
      <c r="D36" s="34"/>
      <c r="E36" s="34">
        <f t="shared" si="2"/>
        <v>0</v>
      </c>
      <c r="F36" s="86">
        <f t="shared" si="1"/>
        <v>0</v>
      </c>
      <c r="G36" s="65"/>
      <c r="H36" s="41"/>
      <c r="J36" s="66"/>
      <c r="K36" s="66"/>
      <c r="L36" s="66"/>
      <c r="M36" s="67"/>
    </row>
    <row r="37" spans="1:29" ht="20.100000000000001" hidden="1" customHeight="1" x14ac:dyDescent="0.15">
      <c r="A37" s="32">
        <f t="shared" si="0"/>
        <v>24</v>
      </c>
      <c r="B37" s="63"/>
      <c r="C37" s="34"/>
      <c r="D37" s="34"/>
      <c r="E37" s="34">
        <f t="shared" si="2"/>
        <v>0</v>
      </c>
      <c r="F37" s="86">
        <f>ROUND(E37/$E$39,3)*100</f>
        <v>0</v>
      </c>
      <c r="G37" s="65"/>
      <c r="H37" s="41"/>
      <c r="J37" s="66"/>
      <c r="K37" s="66"/>
      <c r="L37" s="66"/>
      <c r="M37" s="67"/>
    </row>
    <row r="38" spans="1:29" ht="20.100000000000001" hidden="1" customHeight="1" x14ac:dyDescent="0.15">
      <c r="A38" s="32">
        <f t="shared" si="0"/>
        <v>24</v>
      </c>
      <c r="B38" s="38"/>
      <c r="C38" s="34"/>
      <c r="D38" s="34"/>
      <c r="E38" s="34">
        <f t="shared" si="2"/>
        <v>0</v>
      </c>
      <c r="F38" s="35">
        <f t="shared" si="1"/>
        <v>0</v>
      </c>
      <c r="G38" s="65"/>
      <c r="H38" s="41"/>
      <c r="J38" s="66"/>
      <c r="K38" s="66"/>
      <c r="L38" s="66"/>
      <c r="M38" s="67"/>
    </row>
    <row r="39" spans="1:29" ht="20.100000000000001" customHeight="1" x14ac:dyDescent="0.15">
      <c r="A39" s="68"/>
      <c r="B39" s="69" t="s">
        <v>35</v>
      </c>
      <c r="C39" s="39">
        <f>SUM(C6:C38)</f>
        <v>349</v>
      </c>
      <c r="D39" s="39">
        <f>SUM(D6:D38)</f>
        <v>351</v>
      </c>
      <c r="E39" s="39">
        <f>SUM(E6:E38)</f>
        <v>700</v>
      </c>
      <c r="F39" s="70">
        <f>SUM(F6:F38)</f>
        <v>99.699999999999974</v>
      </c>
      <c r="G39" s="65"/>
      <c r="H39" s="41"/>
      <c r="I39" s="42" t="s">
        <v>36</v>
      </c>
      <c r="J39" s="66"/>
      <c r="K39" s="66"/>
      <c r="L39" s="66"/>
      <c r="M39" s="67"/>
    </row>
    <row r="40" spans="1:29" ht="18" customHeight="1" x14ac:dyDescent="0.15">
      <c r="A40" s="40"/>
      <c r="B40" s="36"/>
      <c r="C40" s="71"/>
      <c r="D40" s="71"/>
      <c r="E40" s="29"/>
      <c r="F40" s="40"/>
      <c r="G40" s="68"/>
      <c r="H40" s="41"/>
      <c r="I40" s="72" t="s">
        <v>37</v>
      </c>
      <c r="J40" s="49"/>
      <c r="K40" s="49"/>
      <c r="L40" s="49"/>
      <c r="M40" s="49"/>
    </row>
    <row r="41" spans="1:29" ht="18" customHeight="1" x14ac:dyDescent="0.15">
      <c r="A41" s="40"/>
      <c r="B41" s="36"/>
      <c r="C41" s="71"/>
      <c r="D41" s="71"/>
      <c r="E41" s="29"/>
      <c r="F41" s="40"/>
      <c r="G41" s="40"/>
      <c r="H41" s="41"/>
      <c r="I41" s="72" t="s">
        <v>40</v>
      </c>
      <c r="J41" s="49"/>
      <c r="K41" s="49"/>
      <c r="L41" s="49"/>
      <c r="M41" s="49"/>
    </row>
    <row r="42" spans="1:29" ht="18" customHeight="1" x14ac:dyDescent="0.15">
      <c r="A42" s="40"/>
      <c r="B42" s="36"/>
      <c r="C42" s="71"/>
      <c r="D42" s="71"/>
      <c r="E42" s="29"/>
      <c r="F42" s="40"/>
      <c r="G42" s="40"/>
      <c r="H42" s="41"/>
      <c r="V42" s="73"/>
      <c r="W42" s="73"/>
      <c r="X42" s="73"/>
      <c r="Y42" s="73"/>
      <c r="Z42" s="73"/>
      <c r="AA42" s="73"/>
      <c r="AB42" s="73"/>
      <c r="AC42" s="73"/>
    </row>
    <row r="43" spans="1:29" ht="18" customHeight="1" x14ac:dyDescent="0.15">
      <c r="A43" s="40"/>
      <c r="B43" s="74"/>
      <c r="C43" s="71"/>
      <c r="D43" s="71"/>
      <c r="E43" s="29"/>
      <c r="F43" s="40"/>
      <c r="G43" s="40"/>
      <c r="H43" s="41"/>
      <c r="Q43" s="73"/>
      <c r="R43" s="73"/>
      <c r="S43" s="73"/>
      <c r="T43" s="73"/>
      <c r="U43" s="73"/>
    </row>
    <row r="44" spans="1:29" ht="18" customHeight="1" x14ac:dyDescent="0.15">
      <c r="A44" s="68"/>
      <c r="B44" s="74"/>
      <c r="C44" s="71"/>
      <c r="D44" s="71"/>
      <c r="E44" s="71"/>
      <c r="F44" s="68"/>
      <c r="G44" s="40"/>
      <c r="H44" s="41"/>
    </row>
    <row r="45" spans="1:29" ht="18" customHeight="1" x14ac:dyDescent="0.15">
      <c r="A45" s="75"/>
      <c r="C45" s="75"/>
      <c r="D45" s="75"/>
      <c r="E45" s="75"/>
      <c r="F45" s="75"/>
      <c r="G45" s="68"/>
      <c r="H45" s="41"/>
    </row>
    <row r="46" spans="1:29" ht="18" customHeight="1" x14ac:dyDescent="0.15">
      <c r="G46" s="75"/>
      <c r="H46" s="76"/>
    </row>
    <row r="47" spans="1:29" ht="11.25" customHeight="1" x14ac:dyDescent="0.15">
      <c r="H47" s="75"/>
      <c r="N47" s="75"/>
      <c r="O47" s="75"/>
      <c r="P47" s="75"/>
      <c r="Q47" s="75"/>
    </row>
    <row r="49" spans="5:13" x14ac:dyDescent="0.15">
      <c r="I49" s="75"/>
      <c r="J49" s="75"/>
      <c r="K49" s="75"/>
      <c r="L49" s="75"/>
      <c r="M49" s="75"/>
    </row>
    <row r="52" spans="5:13" x14ac:dyDescent="0.15">
      <c r="E52" s="77"/>
    </row>
    <row r="57" spans="5:13" x14ac:dyDescent="0.15">
      <c r="K57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2" t="s">
        <v>0</v>
      </c>
      <c r="C1" s="3"/>
      <c r="D1" s="3"/>
      <c r="E1" s="4"/>
      <c r="F1" s="1"/>
      <c r="G1" s="1"/>
      <c r="H1" s="1"/>
      <c r="K1" s="5"/>
      <c r="N1" s="6"/>
      <c r="O1" s="6"/>
      <c r="P1" s="6"/>
    </row>
    <row r="2" spans="1:35" ht="18" customHeight="1" x14ac:dyDescent="0.15">
      <c r="A2" s="1"/>
      <c r="B2" s="1"/>
      <c r="C2" s="7"/>
      <c r="D2" s="7"/>
      <c r="E2" s="7"/>
      <c r="F2" s="1"/>
      <c r="G2" s="1"/>
      <c r="H2" s="1"/>
      <c r="K2" s="5"/>
      <c r="N2" s="6"/>
      <c r="O2" s="6"/>
      <c r="P2" s="6"/>
    </row>
    <row r="3" spans="1:35" ht="24" customHeight="1" x14ac:dyDescent="0.15">
      <c r="A3" s="8"/>
      <c r="B3" s="9" t="s">
        <v>1</v>
      </c>
      <c r="C3" s="10"/>
      <c r="D3" s="10"/>
      <c r="E3" s="11" t="s">
        <v>58</v>
      </c>
      <c r="F3" s="12"/>
      <c r="G3" s="8"/>
      <c r="H3" s="13"/>
      <c r="I3" s="13"/>
      <c r="J3" s="13"/>
      <c r="K3" s="13"/>
      <c r="L3" s="13"/>
      <c r="M3" s="13"/>
      <c r="N3" s="14"/>
      <c r="O3" s="14"/>
      <c r="P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  <c r="AI3" s="16"/>
    </row>
    <row r="4" spans="1:35" ht="20.100000000000001" customHeight="1" x14ac:dyDescent="0.15">
      <c r="A4" s="18"/>
      <c r="B4" s="19" t="s">
        <v>3</v>
      </c>
      <c r="C4" s="19"/>
      <c r="D4" s="19"/>
      <c r="E4" s="19"/>
      <c r="F4" s="19"/>
      <c r="G4" s="20"/>
      <c r="H4" s="13"/>
      <c r="I4" s="20"/>
      <c r="J4" s="21"/>
      <c r="K4" s="21"/>
      <c r="L4" s="20"/>
      <c r="M4" s="22"/>
      <c r="AB4" s="23"/>
      <c r="AC4" s="23"/>
      <c r="AD4" s="23"/>
      <c r="AE4" s="23"/>
      <c r="AF4" s="23"/>
      <c r="AG4" s="23"/>
      <c r="AH4" s="23"/>
      <c r="AI4" s="16"/>
    </row>
    <row r="5" spans="1:35" ht="20.100000000000001" customHeight="1" x14ac:dyDescent="0.15">
      <c r="A5" s="24" t="s">
        <v>4</v>
      </c>
      <c r="B5" s="25" t="s">
        <v>5</v>
      </c>
      <c r="C5" s="26" t="s">
        <v>6</v>
      </c>
      <c r="D5" s="26" t="s">
        <v>7</v>
      </c>
      <c r="E5" s="25" t="s">
        <v>8</v>
      </c>
      <c r="F5" s="27" t="s">
        <v>9</v>
      </c>
      <c r="G5" s="22"/>
      <c r="I5" s="28"/>
      <c r="J5" s="29"/>
      <c r="K5" s="29"/>
      <c r="L5" s="29"/>
      <c r="M5" s="30"/>
      <c r="AB5" s="31"/>
      <c r="AC5" s="31"/>
      <c r="AD5" s="31"/>
      <c r="AE5" s="31"/>
      <c r="AF5" s="31"/>
      <c r="AG5" s="31"/>
      <c r="AH5" s="16"/>
      <c r="AI5" s="16"/>
    </row>
    <row r="6" spans="1:35" ht="20.100000000000001" customHeight="1" x14ac:dyDescent="0.15">
      <c r="A6" s="32">
        <f t="shared" ref="A6:A38" si="0">RANK(E6,$E$6:$E$38)</f>
        <v>1</v>
      </c>
      <c r="B6" s="38" t="s">
        <v>10</v>
      </c>
      <c r="C6" s="34">
        <v>105</v>
      </c>
      <c r="D6" s="34">
        <v>116</v>
      </c>
      <c r="E6" s="34">
        <f>SUM(C6:D6)</f>
        <v>221</v>
      </c>
      <c r="F6" s="35">
        <f t="shared" ref="F6:F38" si="1">ROUND(E6/$E$39,3)*100</f>
        <v>32.1</v>
      </c>
      <c r="G6" s="30"/>
      <c r="I6" s="36"/>
      <c r="J6" s="37"/>
      <c r="K6" s="37"/>
      <c r="L6" s="29"/>
      <c r="M6" s="30"/>
      <c r="AB6" s="31"/>
      <c r="AC6" s="31"/>
      <c r="AD6" s="31"/>
      <c r="AE6" s="31"/>
      <c r="AF6" s="31"/>
      <c r="AG6" s="31"/>
      <c r="AH6" s="16"/>
      <c r="AI6" s="16"/>
    </row>
    <row r="7" spans="1:35" ht="20.100000000000001" customHeight="1" x14ac:dyDescent="0.15">
      <c r="A7" s="32">
        <f t="shared" si="0"/>
        <v>2</v>
      </c>
      <c r="B7" s="38" t="s">
        <v>11</v>
      </c>
      <c r="C7" s="34">
        <v>39</v>
      </c>
      <c r="D7" s="34">
        <v>113</v>
      </c>
      <c r="E7" s="34">
        <f t="shared" ref="E7:E38" si="2">SUM(C7:D7)</f>
        <v>152</v>
      </c>
      <c r="F7" s="35">
        <f t="shared" si="1"/>
        <v>22.1</v>
      </c>
      <c r="G7" s="40"/>
      <c r="H7" s="41"/>
      <c r="I7" s="36"/>
      <c r="J7" s="37"/>
      <c r="K7" s="37"/>
      <c r="L7" s="29"/>
      <c r="M7" s="30"/>
      <c r="AB7" s="31"/>
      <c r="AC7" s="31"/>
      <c r="AD7" s="31"/>
      <c r="AE7" s="31"/>
      <c r="AF7" s="31"/>
      <c r="AG7" s="31"/>
      <c r="AH7" s="16"/>
      <c r="AI7" s="16"/>
    </row>
    <row r="8" spans="1:35" ht="20.100000000000001" customHeight="1" x14ac:dyDescent="0.15">
      <c r="A8" s="32">
        <f t="shared" si="0"/>
        <v>3</v>
      </c>
      <c r="B8" s="33" t="s">
        <v>18</v>
      </c>
      <c r="C8" s="34">
        <v>93</v>
      </c>
      <c r="D8" s="34">
        <v>7</v>
      </c>
      <c r="E8" s="34">
        <f t="shared" si="2"/>
        <v>100</v>
      </c>
      <c r="F8" s="35">
        <f t="shared" si="1"/>
        <v>14.499999999999998</v>
      </c>
      <c r="G8" s="40"/>
      <c r="H8" s="41"/>
      <c r="I8" s="36"/>
      <c r="J8" s="37"/>
      <c r="K8" s="37"/>
      <c r="L8" s="29"/>
      <c r="M8" s="30"/>
      <c r="P8" s="42"/>
      <c r="Q8" s="42"/>
      <c r="R8" s="42"/>
      <c r="S8" s="42"/>
      <c r="AB8" s="31"/>
      <c r="AC8" s="31"/>
      <c r="AD8" s="31"/>
      <c r="AE8" s="31"/>
      <c r="AF8" s="31"/>
      <c r="AG8" s="31"/>
      <c r="AH8" s="16"/>
      <c r="AI8" s="16"/>
    </row>
    <row r="9" spans="1:35" ht="20.100000000000001" customHeight="1" x14ac:dyDescent="0.15">
      <c r="A9" s="32">
        <f t="shared" si="0"/>
        <v>4</v>
      </c>
      <c r="B9" s="38" t="s">
        <v>14</v>
      </c>
      <c r="C9" s="34">
        <v>9</v>
      </c>
      <c r="D9" s="34">
        <v>62</v>
      </c>
      <c r="E9" s="34">
        <f t="shared" si="2"/>
        <v>71</v>
      </c>
      <c r="F9" s="35">
        <f t="shared" si="1"/>
        <v>10.299999999999999</v>
      </c>
      <c r="G9" s="40"/>
      <c r="H9" s="41"/>
      <c r="I9" s="36"/>
      <c r="J9" s="37"/>
      <c r="K9" s="37"/>
      <c r="L9" s="29"/>
      <c r="M9" s="30"/>
      <c r="AB9" s="31"/>
      <c r="AC9" s="31"/>
      <c r="AD9" s="31"/>
      <c r="AE9" s="31"/>
      <c r="AF9" s="31"/>
      <c r="AG9" s="31"/>
      <c r="AH9" s="31"/>
      <c r="AI9" s="16"/>
    </row>
    <row r="10" spans="1:35" ht="20.100000000000001" customHeight="1" x14ac:dyDescent="0.15">
      <c r="A10" s="32">
        <f t="shared" si="0"/>
        <v>5</v>
      </c>
      <c r="B10" s="38" t="s">
        <v>19</v>
      </c>
      <c r="C10" s="34">
        <v>27</v>
      </c>
      <c r="D10" s="34">
        <v>21</v>
      </c>
      <c r="E10" s="34">
        <f t="shared" si="2"/>
        <v>48</v>
      </c>
      <c r="F10" s="35">
        <f t="shared" si="1"/>
        <v>7.0000000000000009</v>
      </c>
      <c r="G10" s="40"/>
      <c r="H10" s="41"/>
      <c r="I10" s="36"/>
      <c r="J10" s="37"/>
      <c r="K10" s="37"/>
      <c r="L10" s="29"/>
      <c r="M10" s="30"/>
    </row>
    <row r="11" spans="1:35" ht="20.100000000000001" customHeight="1" x14ac:dyDescent="0.15">
      <c r="A11" s="32">
        <f t="shared" si="0"/>
        <v>6</v>
      </c>
      <c r="B11" s="38" t="s">
        <v>28</v>
      </c>
      <c r="C11" s="34">
        <v>15</v>
      </c>
      <c r="D11" s="34">
        <v>10</v>
      </c>
      <c r="E11" s="34">
        <f t="shared" si="2"/>
        <v>25</v>
      </c>
      <c r="F11" s="35">
        <f t="shared" si="1"/>
        <v>3.5999999999999996</v>
      </c>
      <c r="G11" s="40"/>
      <c r="H11" s="41"/>
      <c r="I11" s="36"/>
      <c r="J11" s="37"/>
      <c r="K11" s="37"/>
      <c r="L11" s="29"/>
      <c r="M11" s="30"/>
      <c r="N11" s="42"/>
      <c r="O11" s="42"/>
      <c r="P11" s="42"/>
      <c r="Q11" s="42"/>
      <c r="R11" s="42"/>
      <c r="S11" s="42"/>
      <c r="T11" s="42"/>
    </row>
    <row r="12" spans="1:35" ht="20.100000000000001" customHeight="1" x14ac:dyDescent="0.15">
      <c r="A12" s="32">
        <f t="shared" si="0"/>
        <v>7</v>
      </c>
      <c r="B12" s="63" t="s">
        <v>54</v>
      </c>
      <c r="C12" s="34">
        <v>11</v>
      </c>
      <c r="D12" s="34">
        <v>4</v>
      </c>
      <c r="E12" s="34">
        <f t="shared" si="2"/>
        <v>15</v>
      </c>
      <c r="F12" s="35">
        <f t="shared" si="1"/>
        <v>2.1999999999999997</v>
      </c>
      <c r="G12" s="40"/>
      <c r="H12" s="41"/>
      <c r="I12" s="36"/>
      <c r="J12" s="37"/>
      <c r="K12" s="37"/>
      <c r="L12" s="29"/>
      <c r="M12" s="30"/>
      <c r="N12" s="42"/>
      <c r="O12" s="42"/>
      <c r="T12" s="42"/>
    </row>
    <row r="13" spans="1:35" ht="20.100000000000001" customHeight="1" x14ac:dyDescent="0.15">
      <c r="A13" s="32">
        <f t="shared" si="0"/>
        <v>8</v>
      </c>
      <c r="B13" s="38" t="s">
        <v>15</v>
      </c>
      <c r="C13" s="34">
        <v>3</v>
      </c>
      <c r="D13" s="34">
        <v>7</v>
      </c>
      <c r="E13" s="34">
        <f t="shared" si="2"/>
        <v>10</v>
      </c>
      <c r="F13" s="35">
        <f t="shared" si="1"/>
        <v>1.5</v>
      </c>
      <c r="G13" s="40"/>
      <c r="H13" s="41"/>
      <c r="I13" s="36"/>
      <c r="J13" s="37"/>
      <c r="K13" s="37"/>
      <c r="L13" s="29"/>
      <c r="M13" s="30"/>
    </row>
    <row r="14" spans="1:35" ht="20.100000000000001" customHeight="1" x14ac:dyDescent="0.15">
      <c r="A14" s="32">
        <f t="shared" si="0"/>
        <v>9</v>
      </c>
      <c r="B14" s="63" t="s">
        <v>23</v>
      </c>
      <c r="C14" s="34">
        <v>8</v>
      </c>
      <c r="D14" s="34">
        <v>0</v>
      </c>
      <c r="E14" s="34">
        <f t="shared" si="2"/>
        <v>8</v>
      </c>
      <c r="F14" s="35">
        <f t="shared" si="1"/>
        <v>1.2</v>
      </c>
      <c r="G14" s="40"/>
      <c r="H14" s="41"/>
      <c r="I14" s="43"/>
      <c r="J14" s="37"/>
      <c r="K14" s="37"/>
      <c r="L14" s="37"/>
      <c r="M14" s="44"/>
    </row>
    <row r="15" spans="1:35" ht="20.100000000000001" customHeight="1" x14ac:dyDescent="0.15">
      <c r="A15" s="32">
        <f t="shared" si="0"/>
        <v>10</v>
      </c>
      <c r="B15" s="79" t="s">
        <v>32</v>
      </c>
      <c r="C15" s="80">
        <v>7</v>
      </c>
      <c r="D15" s="80">
        <v>0</v>
      </c>
      <c r="E15" s="80">
        <f t="shared" si="2"/>
        <v>7</v>
      </c>
      <c r="F15" s="35">
        <f t="shared" si="1"/>
        <v>1</v>
      </c>
      <c r="G15" s="40"/>
      <c r="H15" s="41"/>
      <c r="I15" s="43"/>
      <c r="J15" s="37"/>
      <c r="K15" s="37"/>
      <c r="L15" s="37"/>
      <c r="M15" s="44"/>
      <c r="N15" s="23"/>
    </row>
    <row r="16" spans="1:35" ht="20.100000000000001" customHeight="1" thickBot="1" x14ac:dyDescent="0.2">
      <c r="A16" s="32">
        <f t="shared" si="0"/>
        <v>11</v>
      </c>
      <c r="B16" s="38" t="s">
        <v>17</v>
      </c>
      <c r="C16" s="34">
        <v>5</v>
      </c>
      <c r="D16" s="34">
        <v>1</v>
      </c>
      <c r="E16" s="34">
        <f t="shared" si="2"/>
        <v>6</v>
      </c>
      <c r="F16" s="35">
        <f t="shared" si="1"/>
        <v>0.89999999999999991</v>
      </c>
      <c r="G16" s="40"/>
      <c r="H16" s="45" t="s">
        <v>21</v>
      </c>
      <c r="I16" s="46" t="s">
        <v>5</v>
      </c>
      <c r="J16" s="47" t="s">
        <v>6</v>
      </c>
      <c r="K16" s="47" t="s">
        <v>7</v>
      </c>
      <c r="L16" s="46" t="s">
        <v>8</v>
      </c>
      <c r="M16" s="48" t="s">
        <v>9</v>
      </c>
      <c r="N16" s="31"/>
      <c r="O16" s="7"/>
      <c r="P16" s="16"/>
    </row>
    <row r="17" spans="1:19" ht="20.100000000000001" customHeight="1" thickTop="1" x14ac:dyDescent="0.15">
      <c r="A17" s="32">
        <f t="shared" si="0"/>
        <v>11</v>
      </c>
      <c r="B17" s="38" t="s">
        <v>24</v>
      </c>
      <c r="C17" s="34">
        <v>4</v>
      </c>
      <c r="D17" s="34">
        <v>2</v>
      </c>
      <c r="E17" s="34">
        <f t="shared" si="2"/>
        <v>6</v>
      </c>
      <c r="F17" s="35">
        <f t="shared" si="1"/>
        <v>0.89999999999999991</v>
      </c>
      <c r="G17" s="40"/>
      <c r="H17" s="50">
        <v>1</v>
      </c>
      <c r="I17" s="51" t="s">
        <v>10</v>
      </c>
      <c r="J17" s="52">
        <v>105</v>
      </c>
      <c r="K17" s="52">
        <v>116</v>
      </c>
      <c r="L17" s="52">
        <v>221</v>
      </c>
      <c r="M17" s="53">
        <f>ROUND(L17/$E$39,3)*100</f>
        <v>32.1</v>
      </c>
      <c r="N17" s="31"/>
      <c r="O17" s="29"/>
      <c r="P17" s="16"/>
    </row>
    <row r="18" spans="1:19" ht="20.100000000000001" customHeight="1" x14ac:dyDescent="0.15">
      <c r="A18" s="32">
        <f t="shared" si="0"/>
        <v>13</v>
      </c>
      <c r="B18" s="38" t="s">
        <v>16</v>
      </c>
      <c r="C18" s="34">
        <v>3</v>
      </c>
      <c r="D18" s="34">
        <v>1</v>
      </c>
      <c r="E18" s="34">
        <f t="shared" si="2"/>
        <v>4</v>
      </c>
      <c r="F18" s="35">
        <f t="shared" si="1"/>
        <v>0.6</v>
      </c>
      <c r="G18" s="40"/>
      <c r="H18" s="50">
        <v>2</v>
      </c>
      <c r="I18" s="54" t="s">
        <v>11</v>
      </c>
      <c r="J18" s="55">
        <v>39</v>
      </c>
      <c r="K18" s="55">
        <v>113</v>
      </c>
      <c r="L18" s="52">
        <v>152</v>
      </c>
      <c r="M18" s="56">
        <f t="shared" ref="M18:M25" si="3">ROUND(L18/$E$39,3)*100</f>
        <v>22.1</v>
      </c>
      <c r="N18" s="31"/>
      <c r="O18" s="16"/>
      <c r="P18" s="7"/>
      <c r="Q18" s="49"/>
      <c r="R18" s="57"/>
      <c r="S18" s="57"/>
    </row>
    <row r="19" spans="1:19" ht="20.100000000000001" customHeight="1" x14ac:dyDescent="0.15">
      <c r="A19" s="32">
        <f t="shared" si="0"/>
        <v>14</v>
      </c>
      <c r="B19" s="38" t="s">
        <v>20</v>
      </c>
      <c r="C19" s="34">
        <v>2</v>
      </c>
      <c r="D19" s="34">
        <v>1</v>
      </c>
      <c r="E19" s="34">
        <f t="shared" si="2"/>
        <v>3</v>
      </c>
      <c r="F19" s="35">
        <f t="shared" si="1"/>
        <v>0.4</v>
      </c>
      <c r="G19" s="40"/>
      <c r="H19" s="50">
        <v>3</v>
      </c>
      <c r="I19" s="54" t="s">
        <v>18</v>
      </c>
      <c r="J19" s="55">
        <v>93</v>
      </c>
      <c r="K19" s="55">
        <v>7</v>
      </c>
      <c r="L19" s="52">
        <v>100</v>
      </c>
      <c r="M19" s="56">
        <f t="shared" si="3"/>
        <v>14.499999999999998</v>
      </c>
      <c r="N19" s="31"/>
      <c r="O19" s="16"/>
      <c r="P19" s="16"/>
    </row>
    <row r="20" spans="1:19" ht="20.100000000000001" customHeight="1" x14ac:dyDescent="0.15">
      <c r="A20" s="32">
        <f t="shared" si="0"/>
        <v>14</v>
      </c>
      <c r="B20" s="38" t="s">
        <v>30</v>
      </c>
      <c r="C20" s="34">
        <v>2</v>
      </c>
      <c r="D20" s="34">
        <v>1</v>
      </c>
      <c r="E20" s="34">
        <f t="shared" si="2"/>
        <v>3</v>
      </c>
      <c r="F20" s="35">
        <f t="shared" si="1"/>
        <v>0.4</v>
      </c>
      <c r="G20" s="40"/>
      <c r="H20" s="50">
        <v>4</v>
      </c>
      <c r="I20" s="54" t="s">
        <v>14</v>
      </c>
      <c r="J20" s="55">
        <v>9</v>
      </c>
      <c r="K20" s="55">
        <v>62</v>
      </c>
      <c r="L20" s="52">
        <v>71</v>
      </c>
      <c r="M20" s="56">
        <f t="shared" si="3"/>
        <v>10.299999999999999</v>
      </c>
      <c r="N20" s="31"/>
      <c r="O20" s="16"/>
      <c r="P20" s="16"/>
    </row>
    <row r="21" spans="1:19" ht="20.100000000000001" customHeight="1" x14ac:dyDescent="0.15">
      <c r="A21" s="32">
        <f t="shared" si="0"/>
        <v>16</v>
      </c>
      <c r="B21" s="38" t="s">
        <v>25</v>
      </c>
      <c r="C21" s="34">
        <v>1</v>
      </c>
      <c r="D21" s="34">
        <v>1</v>
      </c>
      <c r="E21" s="34">
        <f t="shared" si="2"/>
        <v>2</v>
      </c>
      <c r="F21" s="35">
        <f t="shared" si="1"/>
        <v>0.3</v>
      </c>
      <c r="G21" s="40"/>
      <c r="H21" s="50">
        <v>5</v>
      </c>
      <c r="I21" s="54" t="s">
        <v>19</v>
      </c>
      <c r="J21" s="55">
        <v>27</v>
      </c>
      <c r="K21" s="55">
        <v>21</v>
      </c>
      <c r="L21" s="52">
        <v>48</v>
      </c>
      <c r="M21" s="56">
        <f t="shared" si="3"/>
        <v>7.0000000000000009</v>
      </c>
      <c r="O21" s="16"/>
      <c r="P21" s="16"/>
    </row>
    <row r="22" spans="1:19" ht="20.100000000000001" customHeight="1" x14ac:dyDescent="0.15">
      <c r="A22" s="32">
        <f t="shared" si="0"/>
        <v>16</v>
      </c>
      <c r="B22" s="38" t="s">
        <v>55</v>
      </c>
      <c r="C22" s="34">
        <v>1</v>
      </c>
      <c r="D22" s="34">
        <v>1</v>
      </c>
      <c r="E22" s="34">
        <f t="shared" si="2"/>
        <v>2</v>
      </c>
      <c r="F22" s="35">
        <f t="shared" si="1"/>
        <v>0.3</v>
      </c>
      <c r="G22" s="40"/>
      <c r="H22" s="50">
        <v>6</v>
      </c>
      <c r="I22" s="54" t="s">
        <v>28</v>
      </c>
      <c r="J22" s="55">
        <v>15</v>
      </c>
      <c r="K22" s="55">
        <v>10</v>
      </c>
      <c r="L22" s="52">
        <v>25</v>
      </c>
      <c r="M22" s="56">
        <f t="shared" si="3"/>
        <v>3.5999999999999996</v>
      </c>
      <c r="O22" s="16"/>
      <c r="P22" s="16"/>
    </row>
    <row r="23" spans="1:19" ht="20.100000000000001" customHeight="1" x14ac:dyDescent="0.15">
      <c r="A23" s="32">
        <f t="shared" si="0"/>
        <v>18</v>
      </c>
      <c r="B23" s="38" t="s">
        <v>22</v>
      </c>
      <c r="C23" s="34">
        <v>0</v>
      </c>
      <c r="D23" s="34">
        <v>1</v>
      </c>
      <c r="E23" s="34">
        <f t="shared" si="2"/>
        <v>1</v>
      </c>
      <c r="F23" s="35">
        <f t="shared" si="1"/>
        <v>0.1</v>
      </c>
      <c r="G23" s="40"/>
      <c r="H23" s="50">
        <v>7</v>
      </c>
      <c r="I23" s="54" t="s">
        <v>54</v>
      </c>
      <c r="J23" s="55">
        <v>11</v>
      </c>
      <c r="K23" s="55">
        <v>4</v>
      </c>
      <c r="L23" s="52">
        <v>15</v>
      </c>
      <c r="M23" s="56">
        <f t="shared" si="3"/>
        <v>2.1999999999999997</v>
      </c>
      <c r="O23" s="16"/>
      <c r="P23" s="16"/>
    </row>
    <row r="24" spans="1:19" ht="20.100000000000001" customHeight="1" x14ac:dyDescent="0.15">
      <c r="A24" s="32">
        <f t="shared" si="0"/>
        <v>18</v>
      </c>
      <c r="B24" s="38" t="s">
        <v>33</v>
      </c>
      <c r="C24" s="34">
        <v>1</v>
      </c>
      <c r="D24" s="34">
        <v>0</v>
      </c>
      <c r="E24" s="34">
        <f t="shared" si="2"/>
        <v>1</v>
      </c>
      <c r="F24" s="35">
        <f t="shared" si="1"/>
        <v>0.1</v>
      </c>
      <c r="G24" s="40"/>
      <c r="H24" s="50">
        <v>8</v>
      </c>
      <c r="I24" s="54" t="s">
        <v>15</v>
      </c>
      <c r="J24" s="55">
        <v>3</v>
      </c>
      <c r="K24" s="55">
        <v>7</v>
      </c>
      <c r="L24" s="52">
        <v>10</v>
      </c>
      <c r="M24" s="56">
        <f t="shared" si="3"/>
        <v>1.5</v>
      </c>
      <c r="O24" s="16"/>
      <c r="P24" s="16"/>
    </row>
    <row r="25" spans="1:19" ht="20.100000000000001" customHeight="1" x14ac:dyDescent="0.15">
      <c r="A25" s="32">
        <f t="shared" si="0"/>
        <v>18</v>
      </c>
      <c r="B25" s="38" t="s">
        <v>56</v>
      </c>
      <c r="C25" s="34">
        <v>1</v>
      </c>
      <c r="D25" s="34">
        <v>0</v>
      </c>
      <c r="E25" s="34">
        <f t="shared" si="2"/>
        <v>1</v>
      </c>
      <c r="F25" s="35">
        <f t="shared" si="1"/>
        <v>0.1</v>
      </c>
      <c r="G25" s="40"/>
      <c r="H25" s="81"/>
      <c r="I25" s="82" t="s">
        <v>23</v>
      </c>
      <c r="J25" s="83">
        <v>8</v>
      </c>
      <c r="K25" s="83">
        <v>0</v>
      </c>
      <c r="L25" s="84">
        <v>8</v>
      </c>
      <c r="M25" s="56">
        <f t="shared" si="3"/>
        <v>1.2</v>
      </c>
      <c r="O25" s="16"/>
      <c r="P25" s="16"/>
    </row>
    <row r="26" spans="1:19" ht="20.100000000000001" customHeight="1" x14ac:dyDescent="0.15">
      <c r="A26" s="32">
        <f t="shared" si="0"/>
        <v>18</v>
      </c>
      <c r="B26" s="38" t="s">
        <v>26</v>
      </c>
      <c r="C26" s="34">
        <v>1</v>
      </c>
      <c r="D26" s="34">
        <v>0</v>
      </c>
      <c r="E26" s="34">
        <f t="shared" si="2"/>
        <v>1</v>
      </c>
      <c r="F26" s="85">
        <f t="shared" si="1"/>
        <v>0.1</v>
      </c>
      <c r="G26" s="40"/>
      <c r="H26" s="58"/>
      <c r="I26" s="59" t="s">
        <v>57</v>
      </c>
      <c r="J26" s="60">
        <v>28</v>
      </c>
      <c r="K26" s="60">
        <v>11</v>
      </c>
      <c r="L26" s="61">
        <f>SUM(J26:K26)</f>
        <v>39</v>
      </c>
      <c r="M26" s="62">
        <f>ROUND(L26/$E$39,3)*100</f>
        <v>5.7</v>
      </c>
      <c r="O26" s="16"/>
      <c r="P26" s="16"/>
    </row>
    <row r="27" spans="1:19" ht="20.100000000000001" customHeight="1" x14ac:dyDescent="0.15">
      <c r="A27" s="32">
        <f t="shared" si="0"/>
        <v>18</v>
      </c>
      <c r="B27" s="38" t="s">
        <v>29</v>
      </c>
      <c r="C27" s="34">
        <v>0</v>
      </c>
      <c r="D27" s="34">
        <v>1</v>
      </c>
      <c r="E27" s="34">
        <f t="shared" si="2"/>
        <v>1</v>
      </c>
      <c r="F27" s="35">
        <f t="shared" si="1"/>
        <v>0.1</v>
      </c>
      <c r="G27" s="65"/>
      <c r="H27" s="41"/>
      <c r="J27" s="66">
        <f>SUM(J17:J26)</f>
        <v>338</v>
      </c>
      <c r="K27" s="66">
        <f>SUM(K17:K26)</f>
        <v>351</v>
      </c>
      <c r="L27" s="66">
        <f>SUM(L17:L26)</f>
        <v>689</v>
      </c>
      <c r="M27" s="67">
        <f>SUM(M17:M26)</f>
        <v>100.2</v>
      </c>
      <c r="O27" s="16"/>
      <c r="P27" s="16"/>
    </row>
    <row r="28" spans="1:19" ht="20.100000000000001" customHeight="1" x14ac:dyDescent="0.15">
      <c r="A28" s="32">
        <f t="shared" si="0"/>
        <v>18</v>
      </c>
      <c r="B28" s="63" t="s">
        <v>27</v>
      </c>
      <c r="C28" s="34">
        <v>0</v>
      </c>
      <c r="D28" s="34">
        <v>1</v>
      </c>
      <c r="E28" s="34">
        <f t="shared" si="2"/>
        <v>1</v>
      </c>
      <c r="F28" s="35">
        <f t="shared" si="1"/>
        <v>0.1</v>
      </c>
      <c r="G28" s="65"/>
      <c r="H28" s="41"/>
      <c r="J28" s="66"/>
      <c r="K28" s="66"/>
      <c r="L28" s="66"/>
      <c r="M28" s="67"/>
    </row>
    <row r="29" spans="1:19" ht="20.100000000000001" hidden="1" customHeight="1" x14ac:dyDescent="0.15">
      <c r="A29" s="32">
        <f t="shared" si="0"/>
        <v>24</v>
      </c>
      <c r="B29" s="63"/>
      <c r="C29" s="34"/>
      <c r="D29" s="34"/>
      <c r="E29" s="34">
        <f t="shared" si="2"/>
        <v>0</v>
      </c>
      <c r="F29" s="35">
        <f t="shared" si="1"/>
        <v>0</v>
      </c>
      <c r="G29" s="65"/>
      <c r="H29" s="41"/>
      <c r="J29" s="66"/>
      <c r="K29" s="66"/>
      <c r="L29" s="66"/>
      <c r="M29" s="67"/>
    </row>
    <row r="30" spans="1:19" ht="20.100000000000001" hidden="1" customHeight="1" x14ac:dyDescent="0.15">
      <c r="A30" s="32">
        <f t="shared" si="0"/>
        <v>24</v>
      </c>
      <c r="B30" s="63"/>
      <c r="C30" s="34"/>
      <c r="D30" s="34"/>
      <c r="E30" s="34">
        <f t="shared" si="2"/>
        <v>0</v>
      </c>
      <c r="F30" s="86">
        <f t="shared" si="1"/>
        <v>0</v>
      </c>
      <c r="G30" s="65"/>
      <c r="H30" s="41"/>
      <c r="J30" s="66"/>
      <c r="K30" s="66"/>
      <c r="L30" s="66"/>
      <c r="M30" s="67"/>
    </row>
    <row r="31" spans="1:19" ht="20.100000000000001" hidden="1" customHeight="1" x14ac:dyDescent="0.15">
      <c r="A31" s="32">
        <f t="shared" si="0"/>
        <v>24</v>
      </c>
      <c r="B31" s="69"/>
      <c r="C31" s="34"/>
      <c r="D31" s="34"/>
      <c r="E31" s="34">
        <f t="shared" si="2"/>
        <v>0</v>
      </c>
      <c r="F31" s="35">
        <f t="shared" si="1"/>
        <v>0</v>
      </c>
      <c r="G31" s="65"/>
      <c r="H31" s="41"/>
      <c r="J31" s="66"/>
      <c r="K31" s="66"/>
      <c r="L31" s="66"/>
      <c r="M31" s="67"/>
    </row>
    <row r="32" spans="1:19" ht="20.100000000000001" hidden="1" customHeight="1" x14ac:dyDescent="0.15">
      <c r="A32" s="32">
        <f t="shared" si="0"/>
        <v>24</v>
      </c>
      <c r="B32" s="38"/>
      <c r="C32" s="34"/>
      <c r="D32" s="34"/>
      <c r="E32" s="34">
        <f t="shared" si="2"/>
        <v>0</v>
      </c>
      <c r="F32" s="35">
        <f t="shared" si="1"/>
        <v>0</v>
      </c>
      <c r="G32" s="65"/>
      <c r="H32" s="41"/>
      <c r="J32" s="66"/>
      <c r="K32" s="66"/>
      <c r="L32" s="66"/>
      <c r="M32" s="67"/>
    </row>
    <row r="33" spans="1:29" ht="20.100000000000001" hidden="1" customHeight="1" x14ac:dyDescent="0.15">
      <c r="A33" s="32">
        <f t="shared" si="0"/>
        <v>24</v>
      </c>
      <c r="B33" s="38"/>
      <c r="C33" s="34"/>
      <c r="D33" s="34"/>
      <c r="E33" s="34">
        <f t="shared" si="2"/>
        <v>0</v>
      </c>
      <c r="F33" s="85">
        <f t="shared" si="1"/>
        <v>0</v>
      </c>
      <c r="G33" s="65"/>
      <c r="H33" s="41"/>
      <c r="J33" s="66"/>
      <c r="K33" s="66"/>
      <c r="L33" s="66"/>
      <c r="M33" s="67"/>
    </row>
    <row r="34" spans="1:29" ht="20.100000000000001" hidden="1" customHeight="1" x14ac:dyDescent="0.15">
      <c r="A34" s="32">
        <f t="shared" si="0"/>
        <v>24</v>
      </c>
      <c r="B34" s="69"/>
      <c r="C34" s="34"/>
      <c r="D34" s="34"/>
      <c r="E34" s="34">
        <f t="shared" si="2"/>
        <v>0</v>
      </c>
      <c r="F34" s="85">
        <f>ROUND(E34/$E$39,3)*100</f>
        <v>0</v>
      </c>
      <c r="G34" s="65"/>
      <c r="H34" s="41"/>
      <c r="J34" s="66"/>
      <c r="K34" s="66"/>
      <c r="L34" s="66"/>
      <c r="M34" s="67"/>
    </row>
    <row r="35" spans="1:29" ht="20.100000000000001" hidden="1" customHeight="1" x14ac:dyDescent="0.15">
      <c r="A35" s="32">
        <f t="shared" si="0"/>
        <v>24</v>
      </c>
      <c r="B35" s="63"/>
      <c r="C35" s="34"/>
      <c r="D35" s="34"/>
      <c r="E35" s="34">
        <f t="shared" si="2"/>
        <v>0</v>
      </c>
      <c r="F35" s="86">
        <f t="shared" si="1"/>
        <v>0</v>
      </c>
      <c r="G35" s="65"/>
      <c r="H35" s="41"/>
      <c r="J35" s="66"/>
      <c r="K35" s="66"/>
      <c r="L35" s="66"/>
      <c r="M35" s="67"/>
    </row>
    <row r="36" spans="1:29" ht="20.100000000000001" hidden="1" customHeight="1" x14ac:dyDescent="0.15">
      <c r="A36" s="32">
        <f t="shared" si="0"/>
        <v>24</v>
      </c>
      <c r="B36" s="38"/>
      <c r="C36" s="34"/>
      <c r="D36" s="34"/>
      <c r="E36" s="34">
        <f t="shared" si="2"/>
        <v>0</v>
      </c>
      <c r="F36" s="86">
        <f t="shared" si="1"/>
        <v>0</v>
      </c>
      <c r="G36" s="65"/>
      <c r="H36" s="41"/>
      <c r="J36" s="66"/>
      <c r="K36" s="66"/>
      <c r="L36" s="66"/>
      <c r="M36" s="67"/>
    </row>
    <row r="37" spans="1:29" ht="20.100000000000001" hidden="1" customHeight="1" x14ac:dyDescent="0.15">
      <c r="A37" s="32">
        <f t="shared" si="0"/>
        <v>24</v>
      </c>
      <c r="B37" s="63"/>
      <c r="C37" s="34"/>
      <c r="D37" s="34"/>
      <c r="E37" s="34">
        <f t="shared" si="2"/>
        <v>0</v>
      </c>
      <c r="F37" s="86">
        <f>ROUND(E37/$E$39,3)*100</f>
        <v>0</v>
      </c>
      <c r="G37" s="65"/>
      <c r="H37" s="41"/>
      <c r="J37" s="66"/>
      <c r="K37" s="66"/>
      <c r="L37" s="66"/>
      <c r="M37" s="67"/>
    </row>
    <row r="38" spans="1:29" ht="20.100000000000001" hidden="1" customHeight="1" x14ac:dyDescent="0.15">
      <c r="A38" s="32">
        <f t="shared" si="0"/>
        <v>24</v>
      </c>
      <c r="B38" s="38"/>
      <c r="C38" s="34"/>
      <c r="D38" s="34"/>
      <c r="E38" s="34">
        <f t="shared" si="2"/>
        <v>0</v>
      </c>
      <c r="F38" s="35">
        <f t="shared" si="1"/>
        <v>0</v>
      </c>
      <c r="G38" s="65"/>
      <c r="H38" s="41"/>
      <c r="J38" s="66"/>
      <c r="K38" s="66"/>
      <c r="L38" s="66"/>
      <c r="M38" s="67"/>
    </row>
    <row r="39" spans="1:29" ht="20.100000000000001" customHeight="1" x14ac:dyDescent="0.15">
      <c r="A39" s="68"/>
      <c r="B39" s="69" t="s">
        <v>35</v>
      </c>
      <c r="C39" s="39">
        <f>SUM(C6:C38)</f>
        <v>338</v>
      </c>
      <c r="D39" s="39">
        <f>SUM(D6:D38)</f>
        <v>351</v>
      </c>
      <c r="E39" s="39">
        <f>SUM(E6:E38)</f>
        <v>689</v>
      </c>
      <c r="F39" s="70">
        <f>SUM(F6:F38)</f>
        <v>99.899999999999977</v>
      </c>
      <c r="G39" s="65"/>
      <c r="H39" s="41"/>
      <c r="I39" s="42" t="s">
        <v>36</v>
      </c>
      <c r="J39" s="66"/>
      <c r="K39" s="66"/>
      <c r="L39" s="66"/>
      <c r="M39" s="67"/>
    </row>
    <row r="40" spans="1:29" ht="18" customHeight="1" x14ac:dyDescent="0.15">
      <c r="A40" s="40"/>
      <c r="B40" s="36"/>
      <c r="C40" s="71"/>
      <c r="D40" s="71"/>
      <c r="E40" s="29"/>
      <c r="F40" s="40"/>
      <c r="G40" s="68"/>
      <c r="H40" s="41"/>
      <c r="I40" s="72" t="s">
        <v>37</v>
      </c>
      <c r="J40" s="49"/>
      <c r="K40" s="49"/>
      <c r="L40" s="49"/>
      <c r="M40" s="49"/>
    </row>
    <row r="41" spans="1:29" ht="18" customHeight="1" x14ac:dyDescent="0.15">
      <c r="A41" s="40"/>
      <c r="B41" s="36"/>
      <c r="C41" s="71"/>
      <c r="D41" s="71"/>
      <c r="E41" s="29"/>
      <c r="F41" s="40"/>
      <c r="G41" s="40"/>
      <c r="H41" s="41"/>
      <c r="I41" s="72" t="s">
        <v>59</v>
      </c>
      <c r="J41" s="49"/>
      <c r="K41" s="49"/>
      <c r="L41" s="49"/>
      <c r="M41" s="49"/>
    </row>
    <row r="42" spans="1:29" ht="18" customHeight="1" x14ac:dyDescent="0.15">
      <c r="A42" s="40"/>
      <c r="B42" s="36"/>
      <c r="C42" s="71"/>
      <c r="D42" s="71"/>
      <c r="E42" s="29"/>
      <c r="F42" s="40"/>
      <c r="G42" s="40"/>
      <c r="H42" s="41"/>
      <c r="V42" s="73"/>
      <c r="W42" s="73"/>
      <c r="X42" s="73"/>
      <c r="Y42" s="73"/>
      <c r="Z42" s="73"/>
      <c r="AA42" s="73"/>
      <c r="AB42" s="73"/>
      <c r="AC42" s="73"/>
    </row>
    <row r="43" spans="1:29" ht="18" customHeight="1" x14ac:dyDescent="0.15">
      <c r="A43" s="40"/>
      <c r="B43" s="74"/>
      <c r="C43" s="71"/>
      <c r="D43" s="71"/>
      <c r="E43" s="29"/>
      <c r="F43" s="40"/>
      <c r="G43" s="40"/>
      <c r="H43" s="41"/>
      <c r="Q43" s="73"/>
      <c r="R43" s="73"/>
      <c r="S43" s="73"/>
      <c r="T43" s="73"/>
      <c r="U43" s="73"/>
    </row>
    <row r="44" spans="1:29" ht="18" customHeight="1" x14ac:dyDescent="0.15">
      <c r="A44" s="68"/>
      <c r="B44" s="74"/>
      <c r="C44" s="71"/>
      <c r="D44" s="71"/>
      <c r="E44" s="71"/>
      <c r="F44" s="68"/>
      <c r="G44" s="40"/>
      <c r="H44" s="41"/>
    </row>
    <row r="45" spans="1:29" ht="18" customHeight="1" x14ac:dyDescent="0.15">
      <c r="A45" s="75"/>
      <c r="C45" s="75"/>
      <c r="D45" s="75"/>
      <c r="E45" s="75"/>
      <c r="F45" s="75"/>
      <c r="G45" s="68"/>
      <c r="H45" s="41"/>
    </row>
    <row r="46" spans="1:29" ht="18" customHeight="1" x14ac:dyDescent="0.15">
      <c r="G46" s="75"/>
      <c r="H46" s="76"/>
    </row>
    <row r="47" spans="1:29" ht="11.25" customHeight="1" x14ac:dyDescent="0.15">
      <c r="H47" s="75"/>
      <c r="N47" s="75"/>
      <c r="O47" s="75"/>
      <c r="P47" s="75"/>
      <c r="Q47" s="75"/>
    </row>
    <row r="49" spans="5:13" x14ac:dyDescent="0.15">
      <c r="I49" s="75"/>
      <c r="J49" s="75"/>
      <c r="K49" s="75"/>
      <c r="L49" s="75"/>
      <c r="M49" s="75"/>
    </row>
    <row r="52" spans="5:13" x14ac:dyDescent="0.15">
      <c r="E52" s="77"/>
    </row>
    <row r="57" spans="5:13" x14ac:dyDescent="0.15">
      <c r="K57" s="78"/>
    </row>
  </sheetData>
  <mergeCells count="5">
    <mergeCell ref="B1:E1"/>
    <mergeCell ref="B3:D3"/>
    <mergeCell ref="E3:F3"/>
    <mergeCell ref="N3:O3"/>
    <mergeCell ref="B4:F4"/>
  </mergeCells>
  <phoneticPr fontId="3"/>
  <printOptions horizontalCentered="1"/>
  <pageMargins left="0.39370078740157483" right="0.39370078740157483" top="0.6692913385826772" bottom="0.6692913385826772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2018-09-06T09:11:57Z</dcterms:created>
  <dcterms:modified xsi:type="dcterms:W3CDTF">2018-09-06T09:25:54Z</dcterms:modified>
</cp:coreProperties>
</file>